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095" windowWidth="24780" windowHeight="14310" activeTab="0"/>
  </bookViews>
  <sheets>
    <sheet name="注意事項" sheetId="1" r:id="rId1"/>
    <sheet name="按分表" sheetId="2" r:id="rId2"/>
    <sheet name="事業費総括表" sheetId="3" r:id="rId3"/>
  </sheets>
  <externalReferences>
    <externalReference r:id="rId6"/>
  </externalReferences>
  <definedNames>
    <definedName name="AA00" localSheetId="1">'按分表'!#REF!</definedName>
    <definedName name="Ａ様式">'[1]A様式'!$B$8:$AH$357</definedName>
    <definedName name="_xlnm.Print_Area" localSheetId="1">'按分表'!$C$2:$Y$68</definedName>
    <definedName name="_xlnm.Print_Area" localSheetId="2">'事業費総括表'!$C$1:$AV$89</definedName>
    <definedName name="_xlnm.Print_Area" localSheetId="0">'注意事項'!$C$1:$R$49</definedName>
    <definedName name="Z_4354739D_DEB8_4309_A92B_6D417A85CB5E_.wvu.Cols" localSheetId="0" hidden="1">'注意事項'!$A:$A</definedName>
    <definedName name="Z_4354739D_DEB8_4309_A92B_6D417A85CB5E_.wvu.PrintArea" localSheetId="0" hidden="1">'注意事項'!$C$1:$R$49</definedName>
    <definedName name="Z_4354739D_DEB8_4309_A92B_6D417A85CB5E_.wvu.Rows" localSheetId="0" hidden="1">'注意事項'!$21:$21</definedName>
  </definedNames>
  <calcPr fullCalcOnLoad="1"/>
</workbook>
</file>

<file path=xl/comments1.xml><?xml version="1.0" encoding="utf-8"?>
<comments xmlns="http://schemas.openxmlformats.org/spreadsheetml/2006/main">
  <authors>
    <author>tempt</author>
  </authors>
  <commentList>
    <comment ref="N18" authorId="0">
      <text>
        <r>
          <rPr>
            <sz val="9"/>
            <rFont val="ＭＳ Ｐゴシック"/>
            <family val="3"/>
          </rPr>
          <t xml:space="preserve">交付申請でまだ事業番号を発給されていない場合は空欄としてください。
</t>
        </r>
      </text>
    </comment>
  </commentList>
</comments>
</file>

<file path=xl/comments2.xml><?xml version="1.0" encoding="utf-8"?>
<comments xmlns="http://schemas.openxmlformats.org/spreadsheetml/2006/main">
  <authors>
    <author>作成者</author>
  </authors>
  <commentList>
    <comment ref="H6" authorId="0">
      <text>
        <r>
          <rPr>
            <sz val="8"/>
            <rFont val="ＭＳ Ｐゴシック"/>
            <family val="3"/>
          </rPr>
          <t>交付申請の場合で、まだ事業番号の発給を受けていない段階では、空欄で結構です。</t>
        </r>
      </text>
    </comment>
  </commentList>
</comments>
</file>

<file path=xl/comments3.xml><?xml version="1.0" encoding="utf-8"?>
<comments xmlns="http://schemas.openxmlformats.org/spreadsheetml/2006/main">
  <authors>
    <author>maco</author>
    <author>macosway</author>
    <author>tempk</author>
  </authors>
  <commentList>
    <comment ref="C43" authorId="0">
      <text>
        <r>
          <rPr>
            <sz val="9"/>
            <rFont val="ＭＳ Ｐゴシック"/>
            <family val="3"/>
          </rPr>
          <t>欄が不足した場合には★間
を再表示すれば増やせます</t>
        </r>
      </text>
    </comment>
    <comment ref="H22" authorId="1">
      <text>
        <r>
          <rPr>
            <sz val="8"/>
            <rFont val="ＭＳ Ｐゴシック"/>
            <family val="3"/>
          </rPr>
          <t>以下の表で、紫色になるセルには、小数点以下の端数が残っています。集計の妨げになりますので、端数を調整して整数にしてください。</t>
        </r>
      </text>
    </comment>
    <comment ref="C19" authorId="1">
      <text>
        <r>
          <rPr>
            <sz val="9"/>
            <rFont val="ＭＳ Ｐゴシック"/>
            <family val="3"/>
          </rPr>
          <t>自由記入の面積按分比率欄は
★間の再表示で増やせます</t>
        </r>
      </text>
    </comment>
    <comment ref="R8" authorId="2">
      <text>
        <r>
          <rPr>
            <sz val="10"/>
            <rFont val="MS P ゴシック"/>
            <family val="3"/>
          </rPr>
          <t>対象外部分を複数の区分に分けて計算したい場合は、★間を再表示すれば増やせます</t>
        </r>
      </text>
    </comment>
  </commentList>
</comments>
</file>

<file path=xl/sharedStrings.xml><?xml version="1.0" encoding="utf-8"?>
<sst xmlns="http://schemas.openxmlformats.org/spreadsheetml/2006/main" count="416" uniqueCount="247">
  <si>
    <t>(５)合計欄の面積などの合計が全体面積などに一致することを確認してください。按分比率欄も合計1.0000に調整してください。</t>
  </si>
  <si>
    <t>(４)共用部分按分面積等Ｃ欄の合計が共用部①欄の小計に一致するよう調整してください(計算式では小数点以下３位を四捨五入しています)。</t>
  </si>
  <si>
    <t>(３)全体共用がある場合は、共用部①欄を使い按分比Ｂ欄が合計１.0000になるよう調整してください(計算式では小数点以下５位を四捨五入しています）。</t>
  </si>
  <si>
    <t>(２)表上部の施設名・共用部名などを記入し、各階ごとの面積などを水色欄に記入してください。合計欄が全体面積に一致することを確認してください。</t>
  </si>
  <si>
    <t>(１)事業番号、事業名称の記入を確認してください。（※事業番号欄は、交付申請でまだ事業番号を発給されていない場合は空欄としてください。）</t>
  </si>
  <si>
    <t>＜作表手順＞</t>
  </si>
  <si>
    <t>注 4）欄が不足する場合は、挿入などにより適宜拡大できます。判型はＡ４縦またはＡ３横に収め全体で１枚となるよう印刷指定してください。</t>
  </si>
  <si>
    <t>　　　　　　　　　  (※複数の補助対象外部分がある場合、同じ共用部分を使用する部分については、できるだけ同一の列で計算してください。)</t>
  </si>
  <si>
    <r>
      <t xml:space="preserve">                  </t>
    </r>
    <r>
      <rPr>
        <sz val="9"/>
        <color indexed="40"/>
        <rFont val="ＭＳ Ｐゴシック"/>
        <family val="3"/>
      </rPr>
      <t>★★</t>
    </r>
    <r>
      <rPr>
        <sz val="9"/>
        <rFont val="ＭＳ Ｐゴシック"/>
        <family val="3"/>
      </rPr>
      <t>の間を「再表示」操作により表示させ、算出を行ってください。</t>
    </r>
  </si>
  <si>
    <r>
      <t>　　　　</t>
    </r>
    <r>
      <rPr>
        <sz val="9"/>
        <color indexed="40"/>
        <rFont val="ＭＳ Ｐゴシック"/>
        <family val="3"/>
      </rPr>
      <t>★★</t>
    </r>
    <r>
      <rPr>
        <sz val="9"/>
        <rFont val="ＭＳ Ｐゴシック"/>
        <family val="3"/>
      </rPr>
      <t>・・・補助対象外部分の欄が不足する場合(※)や、家賃30万円/月以上の住戸および華美・過大な設備がある場合は、</t>
    </r>
  </si>
  <si>
    <r>
      <t>　　　　</t>
    </r>
    <r>
      <rPr>
        <sz val="9"/>
        <color indexed="12"/>
        <rFont val="ＭＳ Ｐゴシック"/>
        <family val="3"/>
      </rPr>
      <t>★★</t>
    </r>
    <r>
      <rPr>
        <sz val="9"/>
        <rFont val="ＭＳ Ｐゴシック"/>
        <family val="3"/>
      </rPr>
      <t>・・・部分的な共用がある場合は、行･列とも</t>
    </r>
    <r>
      <rPr>
        <sz val="9"/>
        <color indexed="12"/>
        <rFont val="ＭＳ Ｐゴシック"/>
        <family val="3"/>
      </rPr>
      <t>★★</t>
    </r>
    <r>
      <rPr>
        <sz val="9"/>
        <rFont val="ＭＳ Ｐゴシック"/>
        <family val="3"/>
      </rPr>
      <t>の間を「再表示」操作により表示させ、共用範囲Ｄ欄Ｇ欄J欄を埋めて上記作業を繰り返してください。</t>
    </r>
  </si>
  <si>
    <t>注 3）必要に応じて、★★の間の「非表示」セルを「再表示」操作により表示してください。</t>
  </si>
  <si>
    <t>注 2）複雑な計画等の場合、表では表現しきれない説明を表下部に記述してください。注記や作表方法の記述は削除しても構いません。</t>
  </si>
  <si>
    <t>　　　（全体面積は小数点第3位以下切捨て表示とします。内訳面積も同様ですが、各レベルごとの集計結果が全体面積に一致するよう調整してください。）</t>
  </si>
  <si>
    <t>注 1）床面積の算出方法は建築基準法に準拠しますが、屋外の廊下やバルコニー、ポーチ、駐車場等は按分面積から除外してください。</t>
  </si>
  <si>
    <t>比率</t>
  </si>
  <si>
    <t>按分対象面積等</t>
  </si>
  <si>
    <t>各部分合計面積等</t>
  </si>
  <si>
    <t>その他の
按分比率</t>
  </si>
  <si>
    <t>M/T3</t>
  </si>
  <si>
    <t>按分比率</t>
  </si>
  <si>
    <t xml:space="preserve"> M=A+C+F+I+L</t>
  </si>
  <si>
    <t>区分合計床面積等</t>
  </si>
  <si>
    <t>合
計</t>
  </si>
  <si>
    <t>★</t>
  </si>
  <si>
    <t>L=S4ｘK</t>
  </si>
  <si>
    <t>共用部分按分面積等</t>
  </si>
  <si>
    <t>K＝J/t4</t>
  </si>
  <si>
    <t>共用部分按分比率</t>
  </si>
  <si>
    <t>t4</t>
  </si>
  <si>
    <t>小計</t>
  </si>
  <si>
    <t>J</t>
  </si>
  <si>
    <t>共用対象専用面積等</t>
  </si>
  <si>
    <t>共用部④</t>
  </si>
  <si>
    <t>I=S3ｘH</t>
  </si>
  <si>
    <t>H＝G/t3</t>
  </si>
  <si>
    <t>t3</t>
  </si>
  <si>
    <t>G</t>
  </si>
  <si>
    <t>共用対象専用面積等</t>
  </si>
  <si>
    <t>共用部③</t>
  </si>
  <si>
    <t>F=S2ｘE</t>
  </si>
  <si>
    <t>Ｅ＝D/t2</t>
  </si>
  <si>
    <t>t2</t>
  </si>
  <si>
    <t>Ｄ</t>
  </si>
  <si>
    <t>共用部②</t>
  </si>
  <si>
    <t>C=S1xB</t>
  </si>
  <si>
    <t>共用部分按分面積等</t>
  </si>
  <si>
    <t>B=A'/t1</t>
  </si>
  <si>
    <t>t1</t>
  </si>
  <si>
    <t>　小計</t>
  </si>
  <si>
    <t>A'</t>
  </si>
  <si>
    <t>共用対象専用面積等</t>
  </si>
  <si>
    <t>T2</t>
  </si>
  <si>
    <t>S4</t>
  </si>
  <si>
    <t>S3</t>
  </si>
  <si>
    <t>S2</t>
  </si>
  <si>
    <t>S1</t>
  </si>
  <si>
    <t>T1</t>
  </si>
  <si>
    <t>p</t>
  </si>
  <si>
    <t>o</t>
  </si>
  <si>
    <t>n</t>
  </si>
  <si>
    <t>m</t>
  </si>
  <si>
    <t>l</t>
  </si>
  <si>
    <t>k</t>
  </si>
  <si>
    <t>j</t>
  </si>
  <si>
    <t>i</t>
  </si>
  <si>
    <t>h</t>
  </si>
  <si>
    <t>g</t>
  </si>
  <si>
    <r>
      <t>d(e</t>
    </r>
    <r>
      <rPr>
        <sz val="6"/>
        <color indexed="12"/>
        <rFont val="ＭＳ Ｐゴシック"/>
        <family val="3"/>
      </rPr>
      <t>～</t>
    </r>
    <r>
      <rPr>
        <sz val="9"/>
        <color indexed="12"/>
        <rFont val="ＭＳ Ｐゴシック"/>
        <family val="3"/>
      </rPr>
      <t>z</t>
    </r>
    <r>
      <rPr>
        <sz val="6"/>
        <color indexed="12"/>
        <rFont val="ＭＳ Ｐゴシック"/>
        <family val="3"/>
      </rPr>
      <t>の計</t>
    </r>
    <r>
      <rPr>
        <sz val="9"/>
        <color indexed="12"/>
        <rFont val="ＭＳ Ｐゴシック"/>
        <family val="3"/>
      </rPr>
      <t>)</t>
    </r>
  </si>
  <si>
    <t>a=b+c</t>
  </si>
  <si>
    <t>A</t>
  </si>
  <si>
    <t>小計:</t>
  </si>
  <si>
    <t>階数分けせずに入力する場合→</t>
  </si>
  <si>
    <t>１階</t>
  </si>
  <si>
    <t>２階</t>
  </si>
  <si>
    <t>３階</t>
  </si>
  <si>
    <t>４階</t>
  </si>
  <si>
    <t>５階</t>
  </si>
  <si>
    <t>６階</t>
  </si>
  <si>
    <t>７階</t>
  </si>
  <si>
    <t>８階</t>
  </si>
  <si>
    <t>→階数等の区分けが必要な場合→</t>
  </si>
  <si>
    <t>全体共用</t>
  </si>
  <si>
    <t>共用部
④</t>
  </si>
  <si>
    <t>共用部
③</t>
  </si>
  <si>
    <t>共用部
②</t>
  </si>
  <si>
    <t>共用部
①</t>
  </si>
  <si>
    <t>対象外
⑩</t>
  </si>
  <si>
    <t>対象外
⑨</t>
  </si>
  <si>
    <t>対象外
⑧</t>
  </si>
  <si>
    <t>対象外
⑦</t>
  </si>
  <si>
    <t>対象外
⑥</t>
  </si>
  <si>
    <t>対象外
⑤</t>
  </si>
  <si>
    <t>対象外
④</t>
  </si>
  <si>
    <t>対象外
③</t>
  </si>
  <si>
    <t>対象外
②</t>
  </si>
  <si>
    <t>対象外
①</t>
  </si>
  <si>
    <t>補助対象外
部分合計</t>
  </si>
  <si>
    <t>サービス付き
高齢者向け住宅</t>
  </si>
  <si>
    <t>合計</t>
  </si>
  <si>
    <t>補助対象と対象外
で共用する部分</t>
  </si>
  <si>
    <t>補助対象外部分</t>
  </si>
  <si>
    <t>補助対象
部分</t>
  </si>
  <si>
    <r>
      <t>★</t>
    </r>
    <r>
      <rPr>
        <sz val="11"/>
        <color indexed="8"/>
        <rFont val="ＭＳ Ｐゴシック"/>
        <family val="3"/>
      </rPr>
      <t>(単位：㎡)</t>
    </r>
  </si>
  <si>
    <r>
      <t>　　　　</t>
    </r>
    <r>
      <rPr>
        <sz val="9"/>
        <color indexed="40"/>
        <rFont val="ＭＳ Ｐゴシック"/>
        <family val="3"/>
      </rPr>
      <t>★</t>
    </r>
  </si>
  <si>
    <t>※設置する機器を住宅以外でも使用する場合、面積、人数または時間で利用按分比を計算してください</t>
  </si>
  <si>
    <r>
      <t>■按分表</t>
    </r>
    <r>
      <rPr>
        <sz val="10"/>
        <rFont val="ＭＳ Ｐゴシック"/>
        <family val="3"/>
      </rPr>
      <t>（サービス付き高齢者向け住宅における利用部分のみが補助対象になります）</t>
    </r>
  </si>
  <si>
    <t>事業名称</t>
  </si>
  <si>
    <t>事業番号</t>
  </si>
  <si>
    <t>既設改修</t>
  </si>
  <si>
    <t>【適用消費税率：</t>
  </si>
  <si>
    <t>　【既設改修事業】</t>
  </si>
  <si>
    <t>ハ</t>
  </si>
  <si>
    <t>ロ</t>
  </si>
  <si>
    <t>イ</t>
  </si>
  <si>
    <t>合計（A～E)　　単位改め金額（千円）</t>
  </si>
  <si>
    <t>(単位:千円)</t>
  </si>
  <si>
    <t>（参考）消費税等込み表示</t>
  </si>
  <si>
    <t>合　計　 　｛A + (B+C+D+E)｝</t>
  </si>
  <si>
    <r>
      <t>(３)合計工事費</t>
    </r>
    <r>
      <rPr>
        <sz val="13"/>
        <color indexed="55"/>
        <rFont val="ＭＳ Ｐゴシック"/>
        <family val="3"/>
      </rPr>
      <t>　： 工事費用(消費税等を含まない)の合計を算出。　【「消費税等込み表示」欄は実支払額換算のため参考表示】</t>
    </r>
  </si>
  <si>
    <t>※直接工事費改め比率 ： 自動計算した直接工事比率を、小数点以下5桁目で切り捨て又は四捨五入等の端数処理を行った小数点以下4桁の数字を入力。【合計が1.0000となるよう調整すること】</t>
  </si>
  <si>
    <t>　　直接工事費改め比率</t>
  </si>
  <si>
    <t>　　直接工事費比率（自動計算）</t>
  </si>
  <si>
    <t>小　計　　Ａ</t>
  </si>
  <si>
    <t>(単位:円)</t>
  </si>
  <si>
    <r>
      <t>(１) 直接工事費 ： 見積書・工事費内訳書より部分・部品ごとに算出。</t>
    </r>
    <r>
      <rPr>
        <sz val="12"/>
        <color indexed="55"/>
        <rFont val="ＭＳ Ｐゴシック"/>
        <family val="3"/>
      </rPr>
      <t>　（※工事費明細が10項目を超える場合は左側★★の間を「再表示」操作で表示させて行を増やせます。）</t>
    </r>
  </si>
  <si>
    <t>）</t>
  </si>
  <si>
    <t>（按分比：</t>
  </si>
  <si>
    <t>按分比率④</t>
  </si>
  <si>
    <t>按分比率③</t>
  </si>
  <si>
    <t>按分比率②</t>
  </si>
  <si>
    <t>按分比率①</t>
  </si>
  <si>
    <t>合計 c</t>
  </si>
  <si>
    <r>
      <rPr>
        <sz val="9"/>
        <rFont val="ＭＳ Ｐゴシック"/>
        <family val="3"/>
      </rPr>
      <t>対象外事業費②</t>
    </r>
    <r>
      <rPr>
        <sz val="11"/>
        <rFont val="ＭＳ Ｐゴシック"/>
        <family val="3"/>
      </rPr>
      <t xml:space="preserve">
×按分比</t>
    </r>
  </si>
  <si>
    <t>事業費①×
按分比</t>
  </si>
  <si>
    <t>補助対象外 b</t>
  </si>
  <si>
    <t>補助対象 a</t>
  </si>
  <si>
    <r>
      <rPr>
        <sz val="10"/>
        <rFont val="ＭＳ Ｐゴシック"/>
        <family val="3"/>
      </rPr>
      <t>補助対象事業費</t>
    </r>
    <r>
      <rPr>
        <sz val="8.5"/>
        <rFont val="ＭＳ Ｐゴシック"/>
        <family val="3"/>
      </rPr>
      <t xml:space="preserve">
(a)</t>
    </r>
  </si>
  <si>
    <t>補助対象外
費用の内容等</t>
  </si>
  <si>
    <t>補助対象外
事業費 ②</t>
  </si>
  <si>
    <r>
      <rPr>
        <sz val="12"/>
        <rFont val="ＭＳ Ｐゴシック"/>
        <family val="3"/>
      </rPr>
      <t>事業費 ①</t>
    </r>
    <r>
      <rPr>
        <sz val="11"/>
        <rFont val="ＭＳ Ｐゴシック"/>
        <family val="3"/>
      </rPr>
      <t xml:space="preserve">
</t>
    </r>
    <r>
      <rPr>
        <sz val="10.5"/>
        <rFont val="ＭＳ Ｐゴシック"/>
        <family val="3"/>
      </rPr>
      <t>（総事業費から
 補助対象外事
 業費 ②を除く）</t>
    </r>
  </si>
  <si>
    <t>事業費　内訳</t>
  </si>
  <si>
    <t>補助対象外部分</t>
  </si>
  <si>
    <t>内訳</t>
  </si>
  <si>
    <t>総　計</t>
  </si>
  <si>
    <t>.</t>
  </si>
  <si>
    <t>■事業費総括表－①</t>
  </si>
  <si>
    <t>既設改修</t>
  </si>
  <si>
    <t>■事業費総括表－②</t>
  </si>
  <si>
    <t>＜補助要望額の算出＞</t>
  </si>
  <si>
    <t>総計</t>
  </si>
  <si>
    <t>サービス付き高齢者向け住宅</t>
  </si>
  <si>
    <t>備考</t>
  </si>
  <si>
    <t>算出の
前　提</t>
  </si>
  <si>
    <t>戸数規模・住宅型別
施設数規模</t>
  </si>
  <si>
    <t>総括表①
から事業
費の転写</t>
  </si>
  <si>
    <t>総事業費</t>
  </si>
  <si>
    <t>補助事業に要する経費</t>
  </si>
  <si>
    <r>
      <t>上限額の
適用によ
る調整</t>
    </r>
    <r>
      <rPr>
        <sz val="8"/>
        <color indexed="23"/>
        <rFont val="ＭＳ ゴシック"/>
        <family val="3"/>
      </rPr>
      <t>　.</t>
    </r>
  </si>
  <si>
    <t>②に補助割合を適用した計算上の補助要望額です。以下の欄で上限額が適用されます。</t>
  </si>
  <si>
    <t>申請書に記入する最終的な「補助対象事業費」となります。</t>
  </si>
  <si>
    <t>＜事業費及び補助要望額＞</t>
  </si>
  <si>
    <t>総事業費</t>
  </si>
  <si>
    <t>補助事業に要する経費</t>
  </si>
  <si>
    <t>補助対象
事業費</t>
  </si>
  <si>
    <t>補助対象外部分の工事費</t>
  </si>
  <si>
    <t>※補助要望額が上限適応とならない場合は、補助事業に要する経費と補助対象事業費は同額となります。</t>
  </si>
  <si>
    <t>住戸数</t>
  </si>
  <si>
    <t>サービス付き高齢者向け住宅整備事業</t>
  </si>
  <si>
    <t>B</t>
  </si>
  <si>
    <t>記入および提出の注意事項</t>
  </si>
  <si>
    <t>事業区分</t>
  </si>
  <si>
    <t>新築事業</t>
  </si>
  <si>
    <t>B</t>
  </si>
  <si>
    <t>改修を含む事業</t>
  </si>
  <si>
    <t>R</t>
  </si>
  <si>
    <t>完了実績報告の場合は、「作成ガイド」の注意事項等に気を付けて作成し、必ず事前相談（電子ファイルを事務局に送り内容を調整する）を済ませてから、押印した正式書類を郵送提出してください。</t>
  </si>
  <si>
    <t>【書式の使い方について】</t>
  </si>
  <si>
    <t>▶</t>
  </si>
  <si>
    <t>あらかじめ計算式が埋め込まれたセルがあります。不用意な操作で計算式を壊したり、削除したりしないようにしてください。ただし、設定が不適な場合は、適した内容で上書きしていただけます。</t>
  </si>
  <si>
    <t>原則として、</t>
  </si>
  <si>
    <t>水色に着色したセル</t>
  </si>
  <si>
    <t>に記入していただきます。</t>
  </si>
  <si>
    <t>黄色に着色したセル</t>
  </si>
  <si>
    <t>は、自動的に記入されるセルです。提出後に事務局が使用しますので、計算式を壊さないようにご注意ください。</t>
  </si>
  <si>
    <t>緑色に着色したセル</t>
  </si>
  <si>
    <t>は、自動計算のあと、必要に応じて調整いただけるセルです。調整は上書きでも可能ですが、セル内容を表示(F2キー)して、数式の末尾に「－1」「＋0.0001」など加減算を記入した方が、調整をやりなおす場合等に便利です。</t>
  </si>
  <si>
    <t>なお、表構成の都合上、一部別の着色を行っているセルがありますので、ご注意ください。</t>
  </si>
  <si>
    <t>本フォーマットは、任意書式で提出いただく書類の標準を示すものです。指定書式ではないので、事業内容に応じて、書式や欄数を編集・改変したり、準じた書類を別製しても提出いただけます。ただし、改変あるいは別製された書式のサポートはいたしかねますのでご承知ください。</t>
  </si>
  <si>
    <t>本フォーマットは、なるべくExcel形式のまま保存して提出してください。保存する電子ファイルの保存形式を、Microsoft社のExcel 2000以降のバージョン形式としてください。</t>
  </si>
  <si>
    <t>【記載上の注意】</t>
  </si>
  <si>
    <t>「事業名称」には、交付申請書に記載した「交付事業名」をそのまま記載すること。</t>
  </si>
  <si>
    <t>「事業番号」は、書類提出前でまだ事業番号が給付されていない場合は空欄とすること。</t>
  </si>
  <si>
    <t>按分表・事業費総括表　標準フォーマット</t>
  </si>
  <si>
    <t>【既設改修事業 】</t>
  </si>
  <si>
    <t>既設改修事業</t>
  </si>
  <si>
    <r>
      <t>　本書式は、補助事業の事業費の算出過程を示していただく標準フォーマット</t>
    </r>
    <r>
      <rPr>
        <sz val="11"/>
        <color indexed="10"/>
        <rFont val="ＭＳ Ｐゴシック"/>
        <family val="3"/>
      </rPr>
      <t>【既設改修事業】用</t>
    </r>
    <r>
      <rPr>
        <sz val="11"/>
        <color theme="1"/>
        <rFont val="Calibri"/>
        <family val="3"/>
      </rPr>
      <t>です。
非接触で生活相談サービス提供できるIoT 技術を導入する事業にご利用いただけます。
　最初に下欄に事業番号・事業名称を記入してください。ただし、書類提出前で事務局から事業番
号を発給されていない時点の場合は、事業番号欄は空欄としてください。</t>
    </r>
  </si>
  <si>
    <t>R03S</t>
  </si>
  <si>
    <t>当初状態では、表示を簡素にするため一部の行または列（欄外★★間）を非表示にしてあります。共用部分の種類が少ない事業は、そのまま記入いただけますが、欄が不足する場合、★★印を含めて指定したうえで「非表示」→「表示」に切り替えて欄を増やすことができます。</t>
  </si>
  <si>
    <t>1</t>
  </si>
  <si>
    <t>⑥が③より小さい場合、⑤⑥欄に下線が付きます</t>
  </si>
  <si>
    <t>【既設改修事業】</t>
  </si>
  <si>
    <t>補助対象
外部分</t>
  </si>
  <si>
    <t>「補助要望額（実態）④」と「補助上限額①」のいずれか低い金額となります。申請書に記入する最終的な「補助要望額」となります。</t>
  </si>
  <si>
    <t>住宅部分の工事費</t>
  </si>
  <si>
    <t>■</t>
  </si>
  <si>
    <t>■</t>
  </si>
  <si>
    <t>□</t>
  </si>
  <si>
    <t>□</t>
  </si>
  <si>
    <r>
      <t xml:space="preserve">補助要望額(実態)
</t>
    </r>
    <r>
      <rPr>
        <sz val="11"/>
        <rFont val="ＭＳ Ｐゴシック"/>
        <family val="3"/>
      </rPr>
      <t>（③に補助率適用・端数切捨て）</t>
    </r>
  </si>
  <si>
    <r>
      <t xml:space="preserve">補助要望額(計画上限適用)
</t>
    </r>
    <r>
      <rPr>
        <sz val="11"/>
        <rFont val="ＭＳ Ｐゴシック"/>
        <family val="3"/>
      </rPr>
      <t>（④と①の小さい額を採用）</t>
    </r>
  </si>
  <si>
    <r>
      <t xml:space="preserve">補助対象事業費
</t>
    </r>
    <r>
      <rPr>
        <sz val="11"/>
        <rFont val="ＭＳ Ｐゴシック"/>
        <family val="3"/>
      </rPr>
      <t>(上限適用がなければ　③、
あった場合は　⑤÷補助率)</t>
    </r>
  </si>
  <si>
    <t>計画による補助上限額</t>
  </si>
  <si>
    <t>①</t>
  </si>
  <si>
    <t>②</t>
  </si>
  <si>
    <t>③</t>
  </si>
  <si>
    <t>④</t>
  </si>
  <si>
    <t>⑤</t>
  </si>
  <si>
    <t>⑥</t>
  </si>
  <si>
    <t>100×ａ</t>
  </si>
  <si>
    <t>ａ　</t>
  </si>
  <si>
    <t>C</t>
  </si>
  <si>
    <t>D</t>
  </si>
  <si>
    <t>E</t>
  </si>
  <si>
    <t>共通仮設工事費</t>
  </si>
  <si>
    <r>
      <t>諸経費</t>
    </r>
    <r>
      <rPr>
        <sz val="10"/>
        <rFont val="ＭＳ Ｐゴシック"/>
        <family val="3"/>
      </rPr>
      <t>　　
(一般管理費､現場管理費 等）</t>
    </r>
  </si>
  <si>
    <t>各欄左上のカタカナ文字は、工事費総括表①最下行欄外の該当欄記号を示しています。</t>
  </si>
  <si>
    <t>⑦</t>
  </si>
  <si>
    <t>⑧</t>
  </si>
  <si>
    <t>⑨</t>
  </si>
  <si>
    <t>⑩</t>
  </si>
  <si>
    <t>合計 c1</t>
  </si>
  <si>
    <t>合計 c2</t>
  </si>
  <si>
    <t>合計 c3</t>
  </si>
  <si>
    <t>合計 c4</t>
  </si>
  <si>
    <t>★</t>
  </si>
  <si>
    <r>
      <rPr>
        <sz val="9.5"/>
        <rFont val="ＭＳ Ｐゴシック"/>
        <family val="3"/>
      </rPr>
      <t>補助対象外事業費</t>
    </r>
    <r>
      <rPr>
        <sz val="9"/>
        <rFont val="ＭＳ Ｐゴシック"/>
        <family val="3"/>
      </rPr>
      <t xml:space="preserve">
</t>
    </r>
    <r>
      <rPr>
        <sz val="8"/>
        <rFont val="ＭＳ Ｐゴシック"/>
        <family val="3"/>
      </rPr>
      <t>(b+c1～2)</t>
    </r>
  </si>
  <si>
    <t>住宅部分
（サービス付き高齢者向け住宅）</t>
  </si>
  <si>
    <t>補助対象外部分　合計</t>
  </si>
  <si>
    <t>←「補助対象外部分」の金額を合算</t>
  </si>
  <si>
    <t>補助要望額</t>
  </si>
  <si>
    <t>完了実績報告書添付資料⑫として使用</t>
  </si>
  <si>
    <t>交付申請書添付資料⑩として使用</t>
  </si>
  <si>
    <r>
      <t>(２)共通仮設工事費・諸経費・その他全体共通費用</t>
    </r>
    <r>
      <rPr>
        <sz val="13"/>
        <color indexed="55"/>
        <rFont val="ＭＳ Ｐゴシック"/>
        <family val="3"/>
      </rPr>
      <t>　： 直接工事費比率にて按分して算出し、合計と内訳が一致するよう調整すること。補助対象欄は切り捨てを前提とし、補助対象外欄で調整すること。
　　　　　　　　　　　　　　　　　　　　　　　　　　　　　　　　　　 　【補助対象外の計上がない事業では補助対象の切り上げ可】</t>
    </r>
  </si>
  <si>
    <r>
      <t>(４)千円に単位を改めた金額</t>
    </r>
    <r>
      <rPr>
        <sz val="13"/>
        <color indexed="55"/>
        <rFont val="ＭＳ Ｐゴシック"/>
        <family val="3"/>
      </rPr>
      <t>　： 消費税等抜きの合計額を単位改め。総額及び補助対象欄については切り捨てとし、これ以外の欄で合計と内訳が一致するよう調整すること。
　　　　　　　　　　　　　　　　　　　　　【四捨五入にて処理のうえ 必要な場合は一部を切り上げて調整すること】</t>
    </r>
  </si>
  <si>
    <r>
      <rPr>
        <sz val="9"/>
        <rFont val="ＭＳ Ｐゴシック"/>
        <family val="3"/>
      </rPr>
      <t xml:space="preserve">(全体共用)
</t>
    </r>
    <r>
      <rPr>
        <sz val="11"/>
        <color indexed="8"/>
        <rFont val="ＭＳ Ｐゴシック"/>
        <family val="3"/>
      </rPr>
      <t>共用部①</t>
    </r>
  </si>
  <si>
    <t>Ver.R03-T-1</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</si>
</sst>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Red]\-0.0000##;;"/>
    <numFmt numFmtId="177" formatCode="0.00_);[Red]\(0.00\);"/>
    <numFmt numFmtId="178" formatCode="#,##0.00##&quot; &quot;;[Red]\-#,##0.00##&quot; &quot;;;"/>
    <numFmt numFmtId="179" formatCode="0.0000"/>
    <numFmt numFmtId="180" formatCode="0.00##&quot; &quot;;[Red]\-0.00##&quot; &quot;;;"/>
    <numFmt numFmtId="181" formatCode="#,##0.00_ ;[Red]\-#,##0.00\ "/>
    <numFmt numFmtId="182" formatCode="#,##0.00;[Red]\-#,##0.00;"/>
    <numFmt numFmtId="183" formatCode="&quot;（参照係数＝&quot;\ #,##0.00&quot;）&quot;"/>
    <numFmt numFmtId="184" formatCode="&quot;　&quot;0&quot;％】&quot;"/>
    <numFmt numFmtId="185" formatCode="#,##0;[Red]\-#,##0;"/>
    <numFmt numFmtId="186" formatCode="&quot;事業費内訳(右端)の合計との差：　&quot;\+#,##0.##;&quot;事業費内訳(右端)の合計との差：　&quot;\-#,##0.##;"/>
    <numFmt numFmtId="187" formatCode="#,##0\ ;[Red]\-#,##0\ ;"/>
    <numFmt numFmtId="188" formatCode="#,##0.##;\-#,##0.##;\ "/>
    <numFmt numFmtId="189" formatCode="#,##0_ ;[Red]\-#,##0\ "/>
    <numFmt numFmtId="190" formatCode="#,##0.0000;[Red]\-#,##0.0000;"/>
    <numFmt numFmtId="191" formatCode="#,##0.000000;[Red]\-#,##0.000000;"/>
    <numFmt numFmtId="192" formatCode="#,##0.0000_ ;[Red]\-#,##0.0000\ "/>
    <numFmt numFmtId="193" formatCode="#,##0.0000;[Red]\-#,##0.0000"/>
    <numFmt numFmtId="194" formatCode="#,##0.00000;[Red]\-#,##0.00000;"/>
    <numFmt numFmtId="195" formatCode="0.0000&quot;　）&quot;;\-0.0000&quot;　)&quot;;0.0000&quot;　)&quot;"/>
    <numFmt numFmtId="196" formatCode="0&quot; 戸 &quot;"/>
    <numFmt numFmtId="197" formatCode="#,##0;\-#,##0;"/>
    <numFmt numFmtId="198" formatCode="#,##0_ ;[Red]\-#,##0"/>
    <numFmt numFmtId="199" formatCode="#,##0_ ;[Red]\-#,##0;"/>
    <numFmt numFmtId="200" formatCode="#,##0;[Red]\-#,##0;0"/>
    <numFmt numFmtId="201" formatCode="#,##0_ ;[Red]\-#,##0;;"/>
    <numFmt numFmtId="202" formatCode="#,##0_ ;[Red]\-#,##0\ ;;"/>
    <numFmt numFmtId="203" formatCode="[$]ggge&quot;年&quot;m&quot;月&quot;d&quot;日&quot;;@"/>
    <numFmt numFmtId="204" formatCode="[$-411]gge&quot;年&quot;m&quot;月&quot;d&quot;日&quot;;@"/>
    <numFmt numFmtId="205" formatCode="[$]gge&quot;年&quot;m&quot;月&quot;d&quot;日&quot;;@"/>
    <numFmt numFmtId="206" formatCode="General;;"/>
    <numFmt numFmtId="207" formatCode="[$]ggge&quot;年&quot;m&quot;月&quot;d&quot;日&quot;;@"/>
    <numFmt numFmtId="208" formatCode="[$]gge&quot;年&quot;m&quot;月&quot;d&quot;日&quot;;@"/>
  </numFmts>
  <fonts count="150">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9"/>
      <name val="ＭＳ Ｐゴシック"/>
      <family val="3"/>
    </font>
    <font>
      <sz val="10"/>
      <name val="ＭＳ Ｐゴシック"/>
      <family val="3"/>
    </font>
    <font>
      <sz val="9"/>
      <color indexed="40"/>
      <name val="ＭＳ Ｐゴシック"/>
      <family val="3"/>
    </font>
    <font>
      <sz val="9"/>
      <color indexed="12"/>
      <name val="ＭＳ Ｐゴシック"/>
      <family val="3"/>
    </font>
    <font>
      <b/>
      <sz val="11"/>
      <name val="ＭＳ Ｐゴシック"/>
      <family val="3"/>
    </font>
    <font>
      <sz val="6"/>
      <color indexed="12"/>
      <name val="ＭＳ Ｐゴシック"/>
      <family val="3"/>
    </font>
    <font>
      <sz val="8"/>
      <name val="ＭＳ Ｐゴシック"/>
      <family val="3"/>
    </font>
    <font>
      <sz val="12"/>
      <name val="ＭＳ Ｐゴシック"/>
      <family val="3"/>
    </font>
    <font>
      <sz val="11"/>
      <color indexed="8"/>
      <name val="ＭＳ Ｐゴシック"/>
      <family val="3"/>
    </font>
    <font>
      <sz val="8"/>
      <color indexed="10"/>
      <name val="ＭＳ Ｐゴシック"/>
      <family val="3"/>
    </font>
    <font>
      <sz val="11"/>
      <color indexed="10"/>
      <name val="ＭＳ Ｐゴシック"/>
      <family val="3"/>
    </font>
    <font>
      <sz val="11"/>
      <color indexed="30"/>
      <name val="ＭＳ Ｐゴシック"/>
      <family val="3"/>
    </font>
    <font>
      <sz val="14"/>
      <name val="ＭＳ Ｐゴシック"/>
      <family val="3"/>
    </font>
    <font>
      <sz val="13"/>
      <name val="ＭＳ Ｐゴシック"/>
      <family val="3"/>
    </font>
    <font>
      <sz val="18"/>
      <name val="ＭＳ Ｐゴシック"/>
      <family val="3"/>
    </font>
    <font>
      <sz val="16"/>
      <name val="ＭＳ Ｐゴシック"/>
      <family val="3"/>
    </font>
    <font>
      <b/>
      <sz val="13"/>
      <name val="ＭＳ Ｐゴシック"/>
      <family val="3"/>
    </font>
    <font>
      <sz val="13"/>
      <color indexed="55"/>
      <name val="ＭＳ Ｐゴシック"/>
      <family val="3"/>
    </font>
    <font>
      <sz val="13"/>
      <color indexed="9"/>
      <name val="ＭＳ Ｐゴシック"/>
      <family val="3"/>
    </font>
    <font>
      <sz val="12"/>
      <color indexed="55"/>
      <name val="ＭＳ Ｐゴシック"/>
      <family val="3"/>
    </font>
    <font>
      <sz val="8.5"/>
      <name val="ＭＳ Ｐゴシック"/>
      <family val="3"/>
    </font>
    <font>
      <sz val="9.5"/>
      <name val="ＭＳ Ｐゴシック"/>
      <family val="3"/>
    </font>
    <font>
      <sz val="10.5"/>
      <name val="ＭＳ Ｐゴシック"/>
      <family val="3"/>
    </font>
    <font>
      <sz val="8"/>
      <color indexed="23"/>
      <name val="ＭＳ ゴシック"/>
      <family val="3"/>
    </font>
    <font>
      <u val="single"/>
      <sz val="10"/>
      <name val="ＭＳ Ｐゴシック"/>
      <family val="3"/>
    </font>
    <font>
      <sz val="7"/>
      <name val="ＭＳ Ｐゴシック"/>
      <family val="3"/>
    </font>
    <font>
      <i/>
      <sz val="10"/>
      <name val="ＭＳ Ｐゴシック"/>
      <family val="3"/>
    </font>
    <font>
      <sz val="10"/>
      <name val="MS P ゴシック"/>
      <family val="3"/>
    </font>
    <font>
      <sz val="2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23"/>
      <name val="ＭＳ Ｐゴシック"/>
      <family val="3"/>
    </font>
    <font>
      <sz val="9"/>
      <color indexed="23"/>
      <name val="ＭＳ Ｐゴシック"/>
      <family val="3"/>
    </font>
    <font>
      <sz val="11"/>
      <color indexed="22"/>
      <name val="ＭＳ Ｐゴシック"/>
      <family val="3"/>
    </font>
    <font>
      <sz val="8"/>
      <color indexed="12"/>
      <name val="ＭＳ Ｐゴシック"/>
      <family val="3"/>
    </font>
    <font>
      <sz val="9"/>
      <color indexed="10"/>
      <name val="ＭＳ Ｐゴシック"/>
      <family val="3"/>
    </font>
    <font>
      <sz val="9"/>
      <color indexed="30"/>
      <name val="ＭＳ Ｐゴシック"/>
      <family val="3"/>
    </font>
    <font>
      <sz val="8"/>
      <color indexed="23"/>
      <name val="ＭＳ Ｐゴシック"/>
      <family val="3"/>
    </font>
    <font>
      <sz val="9"/>
      <color indexed="9"/>
      <name val="ＭＳ Ｐゴシック"/>
      <family val="3"/>
    </font>
    <font>
      <sz val="10"/>
      <color indexed="12"/>
      <name val="ＭＳ Ｐゴシック"/>
      <family val="3"/>
    </font>
    <font>
      <sz val="13"/>
      <color indexed="12"/>
      <name val="ＭＳ Ｐゴシック"/>
      <family val="3"/>
    </font>
    <font>
      <sz val="10"/>
      <color indexed="10"/>
      <name val="ＭＳ Ｐゴシック"/>
      <family val="3"/>
    </font>
    <font>
      <sz val="16"/>
      <color indexed="10"/>
      <name val="ＭＳ Ｐゴシック"/>
      <family val="3"/>
    </font>
    <font>
      <sz val="10"/>
      <color indexed="54"/>
      <name val="ＭＳ Ｐゴシック"/>
      <family val="3"/>
    </font>
    <font>
      <sz val="10"/>
      <color indexed="9"/>
      <name val="ＭＳ Ｐゴシック"/>
      <family val="3"/>
    </font>
    <font>
      <sz val="11"/>
      <color indexed="9"/>
      <name val="ＭＳ Ｐゴシック"/>
      <family val="3"/>
    </font>
    <font>
      <sz val="10"/>
      <color indexed="30"/>
      <name val="ＭＳ Ｐゴシック"/>
      <family val="3"/>
    </font>
    <font>
      <sz val="10"/>
      <color indexed="46"/>
      <name val="ＭＳ Ｐゴシック"/>
      <family val="3"/>
    </font>
    <font>
      <sz val="14"/>
      <color indexed="10"/>
      <name val="ＭＳ Ｐゴシック"/>
      <family val="3"/>
    </font>
    <font>
      <sz val="10"/>
      <color indexed="23"/>
      <name val="ＭＳ Ｐゴシック"/>
      <family val="3"/>
    </font>
    <font>
      <sz val="9"/>
      <color indexed="22"/>
      <name val="ＭＳ Ｐゴシック"/>
      <family val="3"/>
    </font>
    <font>
      <u val="single"/>
      <sz val="10"/>
      <color indexed="23"/>
      <name val="ＭＳ Ｐゴシック"/>
      <family val="3"/>
    </font>
    <font>
      <sz val="9"/>
      <color indexed="23"/>
      <name val="ＭＳ ゴシック"/>
      <family val="3"/>
    </font>
    <font>
      <sz val="6"/>
      <color indexed="9"/>
      <name val="ＭＳ Ｐゴシック"/>
      <family val="3"/>
    </font>
    <font>
      <sz val="11"/>
      <color indexed="55"/>
      <name val="ＭＳ Ｐゴシック"/>
      <family val="3"/>
    </font>
    <font>
      <sz val="9"/>
      <color indexed="55"/>
      <name val="ＭＳ Ｐゴシック"/>
      <family val="3"/>
    </font>
    <font>
      <sz val="11"/>
      <color indexed="12"/>
      <name val="ＭＳ Ｐゴシック"/>
      <family val="3"/>
    </font>
    <font>
      <sz val="10"/>
      <color indexed="8"/>
      <name val="ＭＳ Ｐゴシック"/>
      <family val="3"/>
    </font>
    <font>
      <sz val="14"/>
      <color indexed="8"/>
      <name val="ＭＳ Ｐゴシック"/>
      <family val="3"/>
    </font>
    <font>
      <sz val="12"/>
      <color indexed="23"/>
      <name val="ＭＳ Ｐゴシック"/>
      <family val="3"/>
    </font>
    <font>
      <sz val="12"/>
      <color indexed="8"/>
      <name val="ＭＳ Ｐゴシック"/>
      <family val="3"/>
    </font>
    <font>
      <sz val="14"/>
      <color indexed="12"/>
      <name val="ＭＳ Ｐゴシック"/>
      <family val="3"/>
    </font>
    <font>
      <sz val="12"/>
      <color indexed="12"/>
      <name val="ＭＳ Ｐゴシック"/>
      <family val="3"/>
    </font>
    <font>
      <sz val="13"/>
      <color indexed="23"/>
      <name val="ＭＳ Ｐゴシック"/>
      <family val="3"/>
    </font>
    <font>
      <sz val="10"/>
      <color indexed="40"/>
      <name val="ＭＳ Ｐゴシック"/>
      <family val="3"/>
    </font>
    <font>
      <sz val="12"/>
      <color indexed="26"/>
      <name val="ＭＳ Ｐゴシック"/>
      <family val="3"/>
    </font>
    <font>
      <sz val="9.5"/>
      <color indexed="55"/>
      <name val="ＭＳ Ｐゴシック"/>
      <family val="3"/>
    </font>
    <font>
      <sz val="10"/>
      <color indexed="55"/>
      <name val="ＭＳ Ｐゴシック"/>
      <family val="3"/>
    </font>
    <font>
      <b/>
      <sz val="24"/>
      <color indexed="10"/>
      <name val="ＭＳ Ｐゴシック"/>
      <family val="3"/>
    </font>
    <font>
      <b/>
      <sz val="12"/>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ゴシック"/>
      <family val="3"/>
    </font>
    <font>
      <sz val="9"/>
      <color theme="0" tint="-0.4999699890613556"/>
      <name val="ＭＳ Ｐゴシック"/>
      <family val="3"/>
    </font>
    <font>
      <sz val="11"/>
      <color theme="0" tint="-0.1499900072813034"/>
      <name val="ＭＳ Ｐゴシック"/>
      <family val="3"/>
    </font>
    <font>
      <sz val="8"/>
      <color rgb="FF0000FF"/>
      <name val="ＭＳ Ｐゴシック"/>
      <family val="3"/>
    </font>
    <font>
      <sz val="9"/>
      <color rgb="FF0000FF"/>
      <name val="ＭＳ Ｐゴシック"/>
      <family val="3"/>
    </font>
    <font>
      <sz val="9"/>
      <color rgb="FFFF0000"/>
      <name val="ＭＳ Ｐゴシック"/>
      <family val="3"/>
    </font>
    <font>
      <sz val="9"/>
      <color rgb="FF0070C0"/>
      <name val="ＭＳ Ｐゴシック"/>
      <family val="3"/>
    </font>
    <font>
      <sz val="8"/>
      <color theme="0" tint="-0.4999699890613556"/>
      <name val="ＭＳ Ｐゴシック"/>
      <family val="3"/>
    </font>
    <font>
      <sz val="9"/>
      <color theme="0"/>
      <name val="ＭＳ Ｐゴシック"/>
      <family val="3"/>
    </font>
    <font>
      <sz val="10"/>
      <color rgb="FF0000FF"/>
      <name val="ＭＳ Ｐゴシック"/>
      <family val="3"/>
    </font>
    <font>
      <sz val="13"/>
      <color rgb="FF969696"/>
      <name val="ＭＳ Ｐゴシック"/>
      <family val="3"/>
    </font>
    <font>
      <sz val="13"/>
      <color theme="0"/>
      <name val="ＭＳ Ｐゴシック"/>
      <family val="3"/>
    </font>
    <font>
      <sz val="13"/>
      <color rgb="FF0000FF"/>
      <name val="ＭＳ Ｐゴシック"/>
      <family val="3"/>
    </font>
    <font>
      <sz val="13"/>
      <color theme="0" tint="-0.3499799966812134"/>
      <name val="ＭＳ Ｐゴシック"/>
      <family val="3"/>
    </font>
    <font>
      <sz val="10"/>
      <color rgb="FFFF0000"/>
      <name val="ＭＳ Ｐゴシック"/>
      <family val="3"/>
    </font>
    <font>
      <sz val="16"/>
      <color rgb="FFFF0000"/>
      <name val="ＭＳ Ｐゴシック"/>
      <family val="3"/>
    </font>
    <font>
      <sz val="10"/>
      <color theme="3" tint="0.39998000860214233"/>
      <name val="ＭＳ Ｐゴシック"/>
      <family val="3"/>
    </font>
    <font>
      <sz val="10"/>
      <color theme="0"/>
      <name val="ＭＳ Ｐゴシック"/>
      <family val="3"/>
    </font>
    <font>
      <sz val="11"/>
      <color theme="0"/>
      <name val="ＭＳ Ｐゴシック"/>
      <family val="3"/>
    </font>
    <font>
      <sz val="10"/>
      <color rgb="FF0070C0"/>
      <name val="ＭＳ Ｐゴシック"/>
      <family val="3"/>
    </font>
    <font>
      <sz val="10"/>
      <color rgb="FFCC99FF"/>
      <name val="ＭＳ Ｐゴシック"/>
      <family val="3"/>
    </font>
    <font>
      <sz val="14"/>
      <color rgb="FFFF0000"/>
      <name val="ＭＳ Ｐゴシック"/>
      <family val="3"/>
    </font>
    <font>
      <sz val="10"/>
      <color theme="0" tint="-0.4999699890613556"/>
      <name val="ＭＳ Ｐゴシック"/>
      <family val="3"/>
    </font>
    <font>
      <sz val="9"/>
      <color theme="0" tint="-0.04997999966144562"/>
      <name val="ＭＳ Ｐゴシック"/>
      <family val="3"/>
    </font>
    <font>
      <u val="single"/>
      <sz val="10"/>
      <color theme="0" tint="-0.4999699890613556"/>
      <name val="ＭＳ Ｐゴシック"/>
      <family val="3"/>
    </font>
    <font>
      <sz val="9"/>
      <color theme="0" tint="-0.4999699890613556"/>
      <name val="ＭＳ ゴシック"/>
      <family val="3"/>
    </font>
    <font>
      <sz val="6"/>
      <color theme="0"/>
      <name val="ＭＳ Ｐゴシック"/>
      <family val="3"/>
    </font>
    <font>
      <sz val="11"/>
      <color theme="0" tint="-0.3499799966812134"/>
      <name val="ＭＳ Ｐゴシック"/>
      <family val="3"/>
    </font>
    <font>
      <sz val="9"/>
      <color theme="0" tint="-0.3499799966812134"/>
      <name val="ＭＳ Ｐゴシック"/>
      <family val="3"/>
    </font>
    <font>
      <sz val="11"/>
      <color rgb="FF0000FF"/>
      <name val="ＭＳ Ｐゴシック"/>
      <family val="3"/>
    </font>
    <font>
      <sz val="11"/>
      <color rgb="FF808080"/>
      <name val="ＭＳ Ｐゴシック"/>
      <family val="3"/>
    </font>
    <font>
      <sz val="10"/>
      <color theme="1"/>
      <name val="ＭＳ Ｐゴシック"/>
      <family val="3"/>
    </font>
    <font>
      <sz val="14"/>
      <color theme="1"/>
      <name val="ＭＳ Ｐゴシック"/>
      <family val="3"/>
    </font>
    <font>
      <sz val="12"/>
      <color theme="0" tint="-0.4999699890613556"/>
      <name val="ＭＳ Ｐゴシック"/>
      <family val="3"/>
    </font>
    <font>
      <sz val="12"/>
      <color theme="1"/>
      <name val="ＭＳ Ｐゴシック"/>
      <family val="3"/>
    </font>
    <font>
      <sz val="14"/>
      <color rgb="FF0000FF"/>
      <name val="ＭＳ Ｐゴシック"/>
      <family val="3"/>
    </font>
    <font>
      <sz val="12"/>
      <color rgb="FF0000FF"/>
      <name val="ＭＳ Ｐゴシック"/>
      <family val="3"/>
    </font>
    <font>
      <sz val="13"/>
      <color theme="0" tint="-0.4999699890613556"/>
      <name val="ＭＳ Ｐゴシック"/>
      <family val="3"/>
    </font>
    <font>
      <sz val="10"/>
      <color rgb="FF00B0F0"/>
      <name val="ＭＳ Ｐゴシック"/>
      <family val="3"/>
    </font>
    <font>
      <sz val="12"/>
      <color rgb="FFFFFFCC"/>
      <name val="ＭＳ Ｐゴシック"/>
      <family val="3"/>
    </font>
    <font>
      <b/>
      <sz val="12"/>
      <color rgb="FFFF0000"/>
      <name val="ＭＳ Ｐゴシック"/>
      <family val="3"/>
    </font>
    <font>
      <sz val="10"/>
      <color rgb="FF969696"/>
      <name val="ＭＳ Ｐゴシック"/>
      <family val="3"/>
    </font>
    <font>
      <sz val="9.5"/>
      <color rgb="FF969696"/>
      <name val="ＭＳ Ｐゴシック"/>
      <family val="3"/>
    </font>
    <font>
      <b/>
      <sz val="24"/>
      <color rgb="FFFF0000"/>
      <name val="ＭＳ Ｐゴシック"/>
      <family val="3"/>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E1FFB9"/>
        <bgColor indexed="64"/>
      </patternFill>
    </fill>
    <fill>
      <patternFill patternType="solid">
        <fgColor rgb="FFEBFFFF"/>
        <bgColor indexed="64"/>
      </patternFill>
    </fill>
    <fill>
      <patternFill patternType="solid">
        <fgColor rgb="FFFFFF66"/>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rgb="FFCCECFF"/>
        <bgColor indexed="64"/>
      </patternFill>
    </fill>
    <fill>
      <patternFill patternType="solid">
        <fgColor rgb="FFE2EFDA"/>
        <bgColor indexed="64"/>
      </patternFill>
    </fill>
    <fill>
      <patternFill patternType="solid">
        <fgColor theme="2"/>
        <bgColor indexed="64"/>
      </patternFill>
    </fill>
    <fill>
      <patternFill patternType="solid">
        <fgColor rgb="FFC5D9F1"/>
        <bgColor indexed="64"/>
      </patternFill>
    </fill>
    <fill>
      <patternFill patternType="solid">
        <fgColor theme="3" tint="0.7999799847602844"/>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right/>
      <top style="thin"/>
      <bottom style="medium"/>
    </border>
    <border>
      <left style="hair"/>
      <right style="medium"/>
      <top style="thin"/>
      <bottom style="medium"/>
    </border>
    <border>
      <left/>
      <right style="medium"/>
      <top/>
      <bottom/>
    </border>
    <border>
      <left style="thin"/>
      <right style="thin"/>
      <top/>
      <bottom/>
    </border>
    <border>
      <left style="medium"/>
      <right style="thin"/>
      <top/>
      <bottom/>
    </border>
    <border>
      <left style="thin"/>
      <right style="medium"/>
      <top/>
      <bottom/>
    </border>
    <border>
      <left style="hair"/>
      <right style="medium"/>
      <top/>
      <bottom style="thin"/>
    </border>
    <border>
      <left/>
      <right style="medium"/>
      <top style="double"/>
      <bottom style="thin"/>
    </border>
    <border>
      <left style="thin"/>
      <right style="thin"/>
      <top style="double"/>
      <bottom style="thin"/>
    </border>
    <border>
      <left style="medium"/>
      <right style="thin"/>
      <top style="double"/>
      <bottom style="thin"/>
    </border>
    <border>
      <left style="thin"/>
      <right style="medium"/>
      <top style="double"/>
      <bottom style="thin"/>
    </border>
    <border>
      <left style="medium"/>
      <right style="thin"/>
      <top style="medium"/>
      <bottom style="thin"/>
    </border>
    <border>
      <left style="hair"/>
      <right style="medium"/>
      <top style="double"/>
      <bottom style="thin"/>
    </border>
    <border>
      <left style="medium"/>
      <right style="medium"/>
      <top style="thin"/>
      <bottom/>
    </border>
    <border>
      <left style="thin"/>
      <right style="medium"/>
      <top style="thin"/>
      <bottom/>
    </border>
    <border>
      <left style="thin"/>
      <right style="thin"/>
      <top style="thin"/>
      <bottom/>
    </border>
    <border>
      <left style="medium"/>
      <right style="thin"/>
      <top style="thin"/>
      <bottom/>
    </border>
    <border>
      <left style="hair"/>
      <right style="medium"/>
      <top style="thin"/>
      <bottom/>
    </border>
    <border>
      <left style="thin"/>
      <right style="hair"/>
      <top style="thin"/>
      <bottom/>
    </border>
    <border>
      <left style="medium"/>
      <right style="medium"/>
      <top style="medium"/>
      <bottom/>
    </border>
    <border>
      <left style="thin"/>
      <right style="medium"/>
      <top style="medium"/>
      <bottom/>
    </border>
    <border>
      <left style="thin"/>
      <right style="thin"/>
      <top style="medium"/>
      <bottom/>
    </border>
    <border>
      <left style="medium"/>
      <right style="thin"/>
      <top style="medium"/>
      <bottom/>
    </border>
    <border>
      <left style="hair"/>
      <right style="medium"/>
      <top style="medium"/>
      <bottom/>
    </border>
    <border>
      <left style="thin"/>
      <right/>
      <top style="medium"/>
      <bottom/>
    </border>
    <border>
      <left style="hair"/>
      <right/>
      <top style="thin"/>
      <bottom style="medium"/>
    </border>
    <border>
      <left style="thin"/>
      <right/>
      <top style="thin"/>
      <bottom style="medium"/>
    </border>
    <border>
      <left style="thin"/>
      <right style="medium"/>
      <top/>
      <bottom style="thin"/>
    </border>
    <border>
      <left style="thin"/>
      <right style="thin"/>
      <top/>
      <bottom style="thin"/>
    </border>
    <border>
      <left style="hair"/>
      <right/>
      <top/>
      <bottom style="thin"/>
    </border>
    <border>
      <left style="thin"/>
      <right/>
      <top/>
      <bottom style="thin"/>
    </border>
    <border>
      <left style="hair"/>
      <right/>
      <top style="thin"/>
      <bottom/>
    </border>
    <border>
      <left style="thin"/>
      <right/>
      <top style="thin"/>
      <bottom/>
    </border>
    <border>
      <left/>
      <right style="thin"/>
      <top/>
      <bottom style="thin"/>
    </border>
    <border>
      <left style="medium"/>
      <right style="thin"/>
      <top/>
      <bottom style="thin"/>
    </border>
    <border>
      <left/>
      <right style="thin"/>
      <top style="thin"/>
      <bottom/>
    </border>
    <border>
      <left style="hair"/>
      <right/>
      <top style="medium"/>
      <bottom/>
    </border>
    <border>
      <left/>
      <right style="thin"/>
      <top/>
      <bottom/>
    </border>
    <border>
      <left style="hair"/>
      <right/>
      <top/>
      <bottom/>
    </border>
    <border>
      <left style="thin"/>
      <right/>
      <top/>
      <bottom/>
    </border>
    <border>
      <left/>
      <right style="thin"/>
      <top style="medium"/>
      <bottom/>
    </border>
    <border>
      <left style="medium"/>
      <right style="medium"/>
      <top/>
      <bottom/>
    </border>
    <border>
      <left style="medium"/>
      <right style="medium"/>
      <top style="hair"/>
      <bottom style="thin"/>
    </border>
    <border>
      <left style="thin"/>
      <right style="thin"/>
      <top style="hair"/>
      <bottom style="thin"/>
    </border>
    <border>
      <left/>
      <right style="thin"/>
      <top style="hair"/>
      <bottom style="thin"/>
    </border>
    <border>
      <left style="thin"/>
      <right style="medium"/>
      <top style="hair"/>
      <bottom style="thin"/>
    </border>
    <border>
      <left style="medium"/>
      <right style="thin"/>
      <top style="hair"/>
      <bottom style="thin"/>
    </border>
    <border>
      <left style="medium"/>
      <right style="medium"/>
      <top style="hair"/>
      <bottom style="hair"/>
    </border>
    <border>
      <left style="thin"/>
      <right style="thin"/>
      <top style="hair"/>
      <bottom style="hair"/>
    </border>
    <border>
      <left/>
      <right style="thin"/>
      <top style="hair"/>
      <bottom style="hair"/>
    </border>
    <border>
      <left style="thin"/>
      <right style="medium"/>
      <top style="hair"/>
      <bottom style="hair"/>
    </border>
    <border>
      <left style="medium"/>
      <right style="thin"/>
      <top style="hair"/>
      <bottom style="hair"/>
    </border>
    <border>
      <left style="hair"/>
      <right/>
      <top style="hair"/>
      <bottom style="hair"/>
    </border>
    <border>
      <left style="medium"/>
      <right style="medium"/>
      <top style="thin"/>
      <bottom style="hair"/>
    </border>
    <border>
      <left style="thin"/>
      <right style="thin"/>
      <top style="thin"/>
      <bottom style="hair"/>
    </border>
    <border>
      <left/>
      <right style="thin"/>
      <top style="thin"/>
      <bottom style="hair"/>
    </border>
    <border>
      <left style="thin"/>
      <right style="medium"/>
      <top style="thin"/>
      <bottom style="hair"/>
    </border>
    <border>
      <left style="medium"/>
      <right style="thin"/>
      <top style="thin"/>
      <bottom style="hair"/>
    </border>
    <border>
      <left style="hair"/>
      <right/>
      <top style="thin"/>
      <bottom style="hair"/>
    </border>
    <border>
      <left style="medium"/>
      <right/>
      <top/>
      <bottom/>
    </border>
    <border>
      <left style="thin"/>
      <right style="thin"/>
      <top style="thin"/>
      <bottom style="thin"/>
    </border>
    <border>
      <left style="medium"/>
      <right/>
      <top style="medium"/>
      <bottom/>
    </border>
    <border>
      <left/>
      <right style="medium"/>
      <top style="medium"/>
      <bottom/>
    </border>
    <border>
      <left/>
      <right/>
      <top style="medium"/>
      <bottom/>
    </border>
    <border>
      <left style="thin"/>
      <right style="medium"/>
      <top style="medium"/>
      <bottom style="medium"/>
    </border>
    <border>
      <left style="medium"/>
      <right style="thin"/>
      <top style="medium"/>
      <bottom style="medium"/>
    </border>
    <border>
      <left/>
      <right style="medium"/>
      <top style="medium"/>
      <bottom style="mediu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style="thin"/>
    </border>
    <border>
      <left style="medium"/>
      <right style="medium"/>
      <top style="thin"/>
      <bottom style="thin"/>
    </border>
    <border>
      <left/>
      <right/>
      <top style="thin"/>
      <bottom style="thin"/>
    </border>
    <border>
      <left style="thin"/>
      <right style="medium"/>
      <top style="medium"/>
      <bottom style="thin"/>
    </border>
    <border>
      <left style="thin"/>
      <right style="thin"/>
      <top style="medium"/>
      <bottom style="thin"/>
    </border>
    <border>
      <left style="thin"/>
      <right/>
      <top style="medium"/>
      <bottom style="thin"/>
    </border>
    <border>
      <left/>
      <right/>
      <top style="medium"/>
      <bottom style="thin"/>
    </border>
    <border>
      <left style="medium"/>
      <right/>
      <top style="thin"/>
      <bottom style="medium"/>
    </border>
    <border>
      <left style="thin"/>
      <right/>
      <top style="medium"/>
      <bottom style="medium"/>
    </border>
    <border>
      <left/>
      <right/>
      <top style="medium"/>
      <bottom style="medium"/>
    </border>
    <border>
      <left style="medium"/>
      <right/>
      <top style="thin"/>
      <bottom/>
    </border>
    <border>
      <left style="thin"/>
      <right/>
      <top style="thin"/>
      <bottom style="thin"/>
    </border>
    <border>
      <left style="thin"/>
      <right/>
      <top/>
      <bottom style="medium"/>
    </border>
    <border>
      <left style="thin"/>
      <right style="thin"/>
      <top/>
      <bottom style="medium"/>
    </border>
    <border>
      <left style="medium"/>
      <right style="thin"/>
      <top/>
      <bottom style="medium"/>
    </border>
    <border>
      <left/>
      <right/>
      <top/>
      <bottom style="medium"/>
    </border>
    <border>
      <left/>
      <right style="thin"/>
      <top/>
      <bottom style="hair">
        <color theme="0" tint="-0.4999699890613556"/>
      </bottom>
    </border>
    <border>
      <left style="thin"/>
      <right style="thin"/>
      <top/>
      <bottom style="hair"/>
    </border>
    <border>
      <left/>
      <right/>
      <top style="thin"/>
      <bottom/>
    </border>
    <border>
      <left style="hair">
        <color theme="0" tint="-0.4999699890613556"/>
      </left>
      <right style="thin"/>
      <top style="hair">
        <color theme="0" tint="-0.4999699890613556"/>
      </top>
      <bottom style="hair">
        <color theme="0" tint="-0.4999699890613556"/>
      </bottom>
    </border>
    <border>
      <left/>
      <right style="thin">
        <color theme="1"/>
      </right>
      <top/>
      <bottom/>
    </border>
    <border>
      <left/>
      <right/>
      <top/>
      <bottom style="thin"/>
    </border>
    <border>
      <left/>
      <right style="hair"/>
      <top style="thin"/>
      <bottom style="thin"/>
    </border>
    <border>
      <left style="thin"/>
      <right/>
      <top/>
      <bottom style="hair"/>
    </border>
    <border>
      <left style="thin"/>
      <right/>
      <top style="hair"/>
      <bottom style="thin"/>
    </border>
    <border>
      <left style="hair"/>
      <right style="thin"/>
      <top style="thin"/>
      <bottom style="thin"/>
    </border>
    <border>
      <left style="thin"/>
      <right/>
      <top style="thin"/>
      <bottom style="hair"/>
    </border>
    <border>
      <left style="thin"/>
      <right/>
      <top style="hair"/>
      <bottom/>
    </border>
    <border>
      <left/>
      <right style="thin"/>
      <top/>
      <bottom style="hair"/>
    </border>
    <border>
      <left/>
      <right style="thin"/>
      <top style="hair"/>
      <bottom/>
    </border>
    <border>
      <left style="thin"/>
      <right/>
      <top style="hair"/>
      <bottom style="hair"/>
    </border>
    <border>
      <left/>
      <right style="thin"/>
      <top style="medium"/>
      <bottom style="thin"/>
    </border>
    <border>
      <left/>
      <right style="thin"/>
      <top style="thin"/>
      <bottom style="medium"/>
    </border>
    <border>
      <left style="medium"/>
      <right/>
      <top style="medium"/>
      <bottom style="thin"/>
    </border>
    <border>
      <left/>
      <right/>
      <top style="hair"/>
      <bottom style="hair"/>
    </border>
    <border>
      <left/>
      <right style="hair"/>
      <top style="hair"/>
      <bottom style="hair"/>
    </border>
    <border>
      <left style="medium"/>
      <right/>
      <top style="medium"/>
      <bottom style="medium"/>
    </border>
    <border>
      <left/>
      <right style="medium"/>
      <top style="hair"/>
      <bottom style="thin"/>
    </border>
    <border>
      <left/>
      <right style="medium"/>
      <top style="medium"/>
      <bottom style="thin"/>
    </border>
    <border>
      <left style="medium"/>
      <right style="medium"/>
      <top/>
      <bottom style="thin"/>
    </border>
    <border>
      <left style="medium"/>
      <right style="medium"/>
      <top/>
      <bottom style="medium"/>
    </border>
    <border>
      <left style="medium"/>
      <right/>
      <top style="double"/>
      <bottom/>
    </border>
    <border>
      <left/>
      <right style="hair"/>
      <top style="double"/>
      <bottom/>
    </border>
    <border>
      <left/>
      <right style="hair"/>
      <top/>
      <bottom/>
    </border>
    <border>
      <left style="medium"/>
      <right/>
      <top/>
      <bottom style="medium"/>
    </border>
    <border>
      <left/>
      <right style="hair"/>
      <top/>
      <bottom style="medium"/>
    </border>
    <border>
      <left/>
      <right style="medium"/>
      <top/>
      <bottom style="thin"/>
    </border>
    <border>
      <left style="thin"/>
      <right style="hair"/>
      <top/>
      <bottom/>
    </border>
    <border>
      <left style="thin"/>
      <right style="hair"/>
      <top/>
      <bottom style="hair"/>
    </border>
    <border>
      <left/>
      <right/>
      <top style="hair"/>
      <bottom style="thin"/>
    </border>
    <border>
      <left/>
      <right/>
      <top style="thin"/>
      <bottom style="hair"/>
    </border>
    <border>
      <left style="medium"/>
      <right/>
      <top style="thin"/>
      <bottom style="thin"/>
    </border>
    <border>
      <left style="hair">
        <color theme="0" tint="-0.4999699890613556"/>
      </left>
      <right style="thin"/>
      <top style="hair">
        <color theme="0" tint="-0.4999699890613556"/>
      </top>
      <bottom/>
    </border>
    <border>
      <left style="hair">
        <color theme="0" tint="-0.4999699890613556"/>
      </left>
      <right style="thin"/>
      <top/>
      <bottom style="hair">
        <color theme="0" tint="-0.4999699890613556"/>
      </bottom>
    </border>
    <border>
      <left style="medium"/>
      <right/>
      <top/>
      <bottom style="thin"/>
    </border>
    <border>
      <left style="thin"/>
      <right style="medium"/>
      <top/>
      <bottom style="medium"/>
    </border>
    <border>
      <left/>
      <right style="medium"/>
      <top/>
      <bottom style="medium"/>
    </border>
    <border>
      <left>
        <color indexed="63"/>
      </left>
      <right style="medium"/>
      <top style="thin"/>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6" fillId="0" borderId="0">
      <alignment vertical="center"/>
      <protection/>
    </xf>
    <xf numFmtId="0" fontId="2" fillId="0" borderId="0">
      <alignment vertical="center"/>
      <protection/>
    </xf>
    <xf numFmtId="0" fontId="2" fillId="0" borderId="0">
      <alignment vertical="center"/>
      <protection/>
    </xf>
    <xf numFmtId="0" fontId="6" fillId="0" borderId="0">
      <alignment vertical="center"/>
      <protection/>
    </xf>
    <xf numFmtId="0" fontId="2" fillId="0" borderId="0">
      <alignment/>
      <protection/>
    </xf>
    <xf numFmtId="0" fontId="104" fillId="32" borderId="0" applyNumberFormat="0" applyBorder="0" applyAlignment="0" applyProtection="0"/>
  </cellStyleXfs>
  <cellXfs count="855">
    <xf numFmtId="0" fontId="0" fillId="0" borderId="0" xfId="0" applyFont="1" applyAlignment="1">
      <alignment vertical="center"/>
    </xf>
    <xf numFmtId="0" fontId="2" fillId="0" borderId="0" xfId="62" applyProtection="1">
      <alignment vertical="center"/>
      <protection locked="0"/>
    </xf>
    <xf numFmtId="0" fontId="105" fillId="0" borderId="0" xfId="0" applyFont="1" applyAlignment="1" applyProtection="1">
      <alignment horizontal="right" vertical="center"/>
      <protection locked="0"/>
    </xf>
    <xf numFmtId="0" fontId="106" fillId="0" borderId="0" xfId="62" applyFont="1" applyAlignment="1" applyProtection="1">
      <alignment horizontal="right" vertical="center" shrinkToFit="1"/>
      <protection locked="0"/>
    </xf>
    <xf numFmtId="0" fontId="5" fillId="0" borderId="0" xfId="62" applyFont="1" applyAlignment="1" applyProtection="1">
      <alignment vertical="center" shrinkToFit="1"/>
      <protection locked="0"/>
    </xf>
    <xf numFmtId="0" fontId="2" fillId="0" borderId="0" xfId="62">
      <alignment vertical="center"/>
      <protection/>
    </xf>
    <xf numFmtId="0" fontId="105" fillId="0" borderId="0" xfId="62" applyFont="1" applyProtection="1">
      <alignment vertical="center"/>
      <protection locked="0"/>
    </xf>
    <xf numFmtId="0" fontId="6" fillId="0" borderId="0" xfId="62" applyFont="1" applyProtection="1">
      <alignment vertical="center"/>
      <protection locked="0"/>
    </xf>
    <xf numFmtId="0" fontId="5" fillId="0" borderId="0" xfId="62" applyFont="1" applyAlignment="1" applyProtection="1">
      <alignment horizontal="left" vertical="center"/>
      <protection locked="0"/>
    </xf>
    <xf numFmtId="0" fontId="5" fillId="0" borderId="0" xfId="62" applyFont="1" applyProtection="1">
      <alignment vertical="center"/>
      <protection locked="0"/>
    </xf>
    <xf numFmtId="176" fontId="2" fillId="28" borderId="10" xfId="50" applyNumberFormat="1" applyFont="1" applyFill="1" applyBorder="1" applyAlignment="1" applyProtection="1">
      <alignment horizontal="right" vertical="center" shrinkToFit="1"/>
      <protection/>
    </xf>
    <xf numFmtId="177" fontId="2" fillId="33" borderId="11" xfId="50" applyNumberFormat="1" applyFont="1" applyFill="1" applyBorder="1" applyAlignment="1" applyProtection="1">
      <alignment vertical="center" shrinkToFit="1"/>
      <protection locked="0"/>
    </xf>
    <xf numFmtId="177" fontId="2" fillId="33" borderId="12" xfId="50" applyNumberFormat="1" applyFont="1" applyFill="1" applyBorder="1" applyAlignment="1" applyProtection="1">
      <alignment vertical="center" shrinkToFit="1"/>
      <protection locked="0"/>
    </xf>
    <xf numFmtId="177" fontId="2" fillId="33" borderId="13" xfId="50" applyNumberFormat="1" applyFont="1" applyFill="1" applyBorder="1" applyAlignment="1" applyProtection="1">
      <alignment vertical="center" shrinkToFit="1"/>
      <protection locked="0"/>
    </xf>
    <xf numFmtId="176" fontId="2" fillId="34" borderId="11" xfId="50" applyNumberFormat="1" applyFont="1" applyFill="1" applyBorder="1" applyAlignment="1" applyProtection="1">
      <alignment vertical="center" shrinkToFit="1"/>
      <protection locked="0"/>
    </xf>
    <xf numFmtId="176" fontId="2" fillId="28" borderId="11" xfId="50" applyNumberFormat="1" applyFont="1" applyFill="1" applyBorder="1" applyAlignment="1" applyProtection="1">
      <alignment vertical="center" shrinkToFit="1"/>
      <protection locked="0"/>
    </xf>
    <xf numFmtId="176" fontId="2" fillId="34" borderId="14" xfId="50" applyNumberFormat="1" applyFont="1" applyFill="1" applyBorder="1" applyAlignment="1" applyProtection="1" quotePrefix="1">
      <alignment vertical="center" shrinkToFit="1"/>
      <protection locked="0"/>
    </xf>
    <xf numFmtId="0" fontId="5" fillId="0" borderId="15" xfId="62" applyFont="1" applyBorder="1" applyAlignment="1" applyProtection="1">
      <alignment horizontal="right" vertical="center"/>
      <protection locked="0"/>
    </xf>
    <xf numFmtId="178" fontId="2" fillId="28" borderId="16" xfId="50" applyNumberFormat="1" applyFont="1" applyFill="1" applyBorder="1" applyAlignment="1" applyProtection="1">
      <alignment vertical="center" shrinkToFit="1"/>
      <protection/>
    </xf>
    <xf numFmtId="177" fontId="2" fillId="33" borderId="17" xfId="50" applyNumberFormat="1" applyFont="1" applyFill="1" applyBorder="1" applyAlignment="1" applyProtection="1">
      <alignment vertical="center" shrinkToFit="1"/>
      <protection locked="0"/>
    </xf>
    <xf numFmtId="177" fontId="2" fillId="33" borderId="18" xfId="50" applyNumberFormat="1" applyFont="1" applyFill="1" applyBorder="1" applyAlignment="1" applyProtection="1">
      <alignment vertical="center" shrinkToFit="1"/>
      <protection locked="0"/>
    </xf>
    <xf numFmtId="178" fontId="2" fillId="33" borderId="19" xfId="50" applyNumberFormat="1" applyFont="1" applyFill="1" applyBorder="1" applyAlignment="1" applyProtection="1">
      <alignment vertical="center" shrinkToFit="1"/>
      <protection locked="0"/>
    </xf>
    <xf numFmtId="178" fontId="2" fillId="35" borderId="17" xfId="62" applyNumberFormat="1" applyFill="1" applyBorder="1" applyAlignment="1" applyProtection="1">
      <alignment vertical="center" shrinkToFit="1"/>
      <protection locked="0"/>
    </xf>
    <xf numFmtId="178" fontId="2" fillId="35" borderId="17" xfId="50" applyNumberFormat="1" applyFont="1" applyFill="1" applyBorder="1" applyAlignment="1" applyProtection="1">
      <alignment vertical="center" shrinkToFit="1"/>
      <protection locked="0"/>
    </xf>
    <xf numFmtId="178" fontId="2" fillId="28" borderId="17" xfId="50" applyNumberFormat="1" applyFont="1" applyFill="1" applyBorder="1" applyAlignment="1" applyProtection="1">
      <alignment vertical="center" shrinkToFit="1"/>
      <protection locked="0"/>
    </xf>
    <xf numFmtId="178" fontId="2" fillId="28" borderId="0" xfId="50" applyNumberFormat="1" applyFont="1" applyFill="1" applyBorder="1" applyAlignment="1" applyProtection="1">
      <alignment vertical="center" shrinkToFit="1"/>
      <protection/>
    </xf>
    <xf numFmtId="0" fontId="5" fillId="0" borderId="20" xfId="62" applyFont="1" applyBorder="1" applyAlignment="1" applyProtection="1">
      <alignment horizontal="right" vertical="center"/>
      <protection locked="0"/>
    </xf>
    <xf numFmtId="178" fontId="2" fillId="33" borderId="21" xfId="50" applyNumberFormat="1" applyFont="1" applyFill="1" applyBorder="1" applyAlignment="1" applyProtection="1">
      <alignment horizontal="center" vertical="center" shrinkToFit="1"/>
      <protection/>
    </xf>
    <xf numFmtId="178" fontId="2" fillId="33" borderId="22" xfId="50" applyNumberFormat="1" applyFont="1" applyFill="1" applyBorder="1" applyAlignment="1" applyProtection="1">
      <alignment vertical="center" shrinkToFit="1"/>
      <protection locked="0"/>
    </xf>
    <xf numFmtId="178" fontId="2" fillId="33" borderId="23" xfId="50" applyNumberFormat="1" applyFont="1" applyFill="1" applyBorder="1" applyAlignment="1" applyProtection="1">
      <alignment vertical="center" shrinkToFit="1"/>
      <protection locked="0"/>
    </xf>
    <xf numFmtId="178" fontId="2" fillId="33" borderId="24" xfId="50" applyNumberFormat="1" applyFont="1" applyFill="1" applyBorder="1" applyAlignment="1" applyProtection="1">
      <alignment vertical="center" shrinkToFit="1"/>
      <protection locked="0"/>
    </xf>
    <xf numFmtId="178" fontId="2" fillId="28" borderId="22" xfId="62" applyNumberFormat="1" applyFill="1" applyBorder="1" applyAlignment="1" applyProtection="1">
      <alignment vertical="center" shrinkToFit="1"/>
      <protection locked="0"/>
    </xf>
    <xf numFmtId="178" fontId="2" fillId="28" borderId="22" xfId="50" applyNumberFormat="1" applyFont="1" applyFill="1" applyBorder="1" applyAlignment="1" applyProtection="1">
      <alignment vertical="center" shrinkToFit="1"/>
      <protection locked="0"/>
    </xf>
    <xf numFmtId="176" fontId="107" fillId="33" borderId="22" xfId="50" applyNumberFormat="1" applyFont="1" applyFill="1" applyBorder="1" applyAlignment="1" applyProtection="1">
      <alignment vertical="center" shrinkToFit="1"/>
      <protection locked="0"/>
    </xf>
    <xf numFmtId="178" fontId="2" fillId="33" borderId="25" xfId="50" applyNumberFormat="1" applyFont="1" applyFill="1" applyBorder="1" applyAlignment="1" applyProtection="1">
      <alignment vertical="center" shrinkToFit="1"/>
      <protection/>
    </xf>
    <xf numFmtId="0" fontId="5" fillId="0" borderId="26" xfId="62" applyFont="1" applyBorder="1" applyAlignment="1" applyProtection="1">
      <alignment horizontal="right" vertical="center"/>
      <protection locked="0"/>
    </xf>
    <xf numFmtId="176" fontId="9" fillId="28" borderId="27" xfId="50" applyNumberFormat="1" applyFont="1" applyFill="1" applyBorder="1" applyAlignment="1" applyProtection="1">
      <alignment vertical="center" shrinkToFit="1"/>
      <protection/>
    </xf>
    <xf numFmtId="177" fontId="9" fillId="33" borderId="28" xfId="50" applyNumberFormat="1" applyFont="1" applyFill="1" applyBorder="1" applyAlignment="1" applyProtection="1">
      <alignment vertical="center" shrinkToFit="1"/>
      <protection locked="0"/>
    </xf>
    <xf numFmtId="176" fontId="9" fillId="33" borderId="29" xfId="62" applyNumberFormat="1" applyFont="1" applyFill="1" applyBorder="1" applyAlignment="1" applyProtection="1">
      <alignment vertical="center" shrinkToFit="1"/>
      <protection locked="0"/>
    </xf>
    <xf numFmtId="176" fontId="9" fillId="33" borderId="29" xfId="50" applyNumberFormat="1" applyFont="1" applyFill="1" applyBorder="1" applyAlignment="1" applyProtection="1">
      <alignment vertical="center" shrinkToFit="1"/>
      <protection locked="0"/>
    </xf>
    <xf numFmtId="176" fontId="9" fillId="34" borderId="29" xfId="50" applyNumberFormat="1" applyFont="1" applyFill="1" applyBorder="1" applyAlignment="1" applyProtection="1">
      <alignment vertical="center" shrinkToFit="1"/>
      <protection locked="0"/>
    </xf>
    <xf numFmtId="176" fontId="9" fillId="34" borderId="30" xfId="50" applyNumberFormat="1" applyFont="1" applyFill="1" applyBorder="1" applyAlignment="1" applyProtection="1" quotePrefix="1">
      <alignment vertical="center" shrinkToFit="1"/>
      <protection locked="0"/>
    </xf>
    <xf numFmtId="0" fontId="5" fillId="0" borderId="31" xfId="62" applyFont="1" applyBorder="1" applyAlignment="1" applyProtection="1">
      <alignment horizontal="right" vertical="center"/>
      <protection locked="0"/>
    </xf>
    <xf numFmtId="0" fontId="2" fillId="0" borderId="32" xfId="62" applyBorder="1" applyAlignment="1" applyProtection="1">
      <alignment vertical="center" shrinkToFit="1"/>
      <protection locked="0"/>
    </xf>
    <xf numFmtId="178" fontId="9" fillId="28" borderId="33" xfId="50" applyNumberFormat="1" applyFont="1" applyFill="1" applyBorder="1" applyAlignment="1" applyProtection="1">
      <alignment vertical="center" shrinkToFit="1"/>
      <protection/>
    </xf>
    <xf numFmtId="177" fontId="9" fillId="33" borderId="34" xfId="50" applyNumberFormat="1" applyFont="1" applyFill="1" applyBorder="1" applyAlignment="1" applyProtection="1">
      <alignment vertical="center" shrinkToFit="1"/>
      <protection locked="0"/>
    </xf>
    <xf numFmtId="178" fontId="9" fillId="33" borderId="35" xfId="50" applyNumberFormat="1" applyFont="1" applyFill="1" applyBorder="1" applyAlignment="1" applyProtection="1">
      <alignment vertical="center" shrinkToFit="1"/>
      <protection/>
    </xf>
    <xf numFmtId="178" fontId="9" fillId="28" borderId="35" xfId="50" applyNumberFormat="1" applyFont="1" applyFill="1" applyBorder="1" applyAlignment="1" applyProtection="1">
      <alignment vertical="center" shrinkToFit="1"/>
      <protection/>
    </xf>
    <xf numFmtId="178" fontId="9" fillId="28" borderId="36" xfId="50" applyNumberFormat="1" applyFont="1" applyFill="1" applyBorder="1" applyAlignment="1" applyProtection="1">
      <alignment vertical="center" shrinkToFit="1"/>
      <protection/>
    </xf>
    <xf numFmtId="0" fontId="5" fillId="0" borderId="37" xfId="62" applyFont="1" applyBorder="1" applyAlignment="1" applyProtection="1">
      <alignment horizontal="right" vertical="center" wrapText="1" shrinkToFit="1"/>
      <protection locked="0"/>
    </xf>
    <xf numFmtId="0" fontId="2" fillId="0" borderId="38" xfId="62" applyBorder="1" applyAlignment="1" applyProtection="1">
      <alignment vertical="center" shrinkToFit="1"/>
      <protection locked="0"/>
    </xf>
    <xf numFmtId="0" fontId="108" fillId="0" borderId="0" xfId="62" applyFont="1" applyAlignment="1" applyProtection="1">
      <alignment horizontal="center" vertical="top"/>
      <protection locked="0"/>
    </xf>
    <xf numFmtId="178" fontId="2" fillId="28" borderId="13" xfId="62" applyNumberFormat="1" applyFill="1" applyBorder="1" applyAlignment="1">
      <alignment vertical="center" shrinkToFit="1"/>
      <protection/>
    </xf>
    <xf numFmtId="178" fontId="2" fillId="34" borderId="11" xfId="62" applyNumberFormat="1" applyFill="1" applyBorder="1" applyAlignment="1" applyProtection="1">
      <alignment vertical="center" shrinkToFit="1"/>
      <protection locked="0"/>
    </xf>
    <xf numFmtId="178" fontId="2" fillId="34" borderId="12" xfId="62" applyNumberFormat="1" applyFill="1" applyBorder="1" applyAlignment="1" applyProtection="1">
      <alignment vertical="center" shrinkToFit="1"/>
      <protection locked="0"/>
    </xf>
    <xf numFmtId="0" fontId="5" fillId="0" borderId="39" xfId="62" applyFont="1" applyBorder="1" applyAlignment="1" applyProtection="1">
      <alignment horizontal="right" vertical="center" shrinkToFit="1"/>
      <protection locked="0"/>
    </xf>
    <xf numFmtId="0" fontId="2" fillId="0" borderId="40" xfId="62" applyBorder="1" applyAlignment="1" applyProtection="1">
      <alignment vertical="center" shrinkToFit="1"/>
      <protection locked="0"/>
    </xf>
    <xf numFmtId="0" fontId="108" fillId="0" borderId="0" xfId="62" applyFont="1" applyAlignment="1" applyProtection="1">
      <alignment horizontal="right" vertical="center"/>
      <protection locked="0"/>
    </xf>
    <xf numFmtId="179" fontId="109" fillId="0" borderId="41" xfId="62" applyNumberFormat="1" applyFont="1" applyBorder="1" applyAlignment="1" applyProtection="1">
      <alignment horizontal="right" vertical="center" shrinkToFit="1"/>
      <protection locked="0"/>
    </xf>
    <xf numFmtId="179" fontId="109" fillId="0" borderId="42" xfId="62" applyNumberFormat="1" applyFont="1" applyBorder="1" applyAlignment="1" applyProtection="1">
      <alignment horizontal="right" vertical="center" shrinkToFit="1"/>
      <protection locked="0"/>
    </xf>
    <xf numFmtId="179" fontId="109" fillId="0" borderId="17" xfId="62" applyNumberFormat="1" applyFont="1" applyBorder="1" applyAlignment="1" applyProtection="1">
      <alignment horizontal="right" vertical="center" shrinkToFit="1"/>
      <protection locked="0"/>
    </xf>
    <xf numFmtId="0" fontId="109" fillId="0" borderId="18" xfId="62" applyFont="1" applyBorder="1" applyAlignment="1" applyProtection="1">
      <alignment horizontal="right" vertical="center" shrinkToFit="1"/>
      <protection locked="0"/>
    </xf>
    <xf numFmtId="0" fontId="5" fillId="0" borderId="43" xfId="62" applyFont="1" applyBorder="1" applyAlignment="1" applyProtection="1">
      <alignment horizontal="right" vertical="center" shrinkToFit="1"/>
      <protection locked="0"/>
    </xf>
    <xf numFmtId="0" fontId="2" fillId="0" borderId="44" xfId="62" applyBorder="1" applyAlignment="1" applyProtection="1">
      <alignment vertical="center" shrinkToFit="1"/>
      <protection locked="0"/>
    </xf>
    <xf numFmtId="176" fontId="2" fillId="28" borderId="28" xfId="62" applyNumberFormat="1" applyFill="1" applyBorder="1" applyAlignment="1">
      <alignment vertical="center" shrinkToFit="1"/>
      <protection/>
    </xf>
    <xf numFmtId="176" fontId="2" fillId="34" borderId="29" xfId="62" applyNumberFormat="1" applyFill="1" applyBorder="1" applyAlignment="1" applyProtection="1">
      <alignment vertical="center" shrinkToFit="1"/>
      <protection locked="0"/>
    </xf>
    <xf numFmtId="176" fontId="2" fillId="34" borderId="30" xfId="62" applyNumberFormat="1" applyFill="1" applyBorder="1" applyAlignment="1" applyProtection="1">
      <alignment vertical="center" shrinkToFit="1"/>
      <protection locked="0"/>
    </xf>
    <xf numFmtId="0" fontId="110" fillId="0" borderId="45" xfId="62" applyFont="1" applyBorder="1" applyAlignment="1" applyProtection="1">
      <alignment horizontal="right" vertical="center" wrapText="1" shrinkToFit="1"/>
      <protection locked="0"/>
    </xf>
    <xf numFmtId="0" fontId="2" fillId="0" borderId="46" xfId="62" applyBorder="1" applyAlignment="1" applyProtection="1">
      <alignment vertical="center" shrinkToFit="1"/>
      <protection locked="0"/>
    </xf>
    <xf numFmtId="0" fontId="109" fillId="0" borderId="17" xfId="62" applyFont="1" applyBorder="1" applyAlignment="1" applyProtection="1">
      <alignment horizontal="right" vertical="center" shrinkToFit="1"/>
      <protection locked="0"/>
    </xf>
    <xf numFmtId="0" fontId="109" fillId="0" borderId="41" xfId="62" applyFont="1" applyBorder="1" applyAlignment="1" applyProtection="1">
      <alignment horizontal="right" vertical="center" shrinkToFit="1"/>
      <protection locked="0"/>
    </xf>
    <xf numFmtId="0" fontId="109" fillId="0" borderId="42" xfId="62" applyFont="1" applyBorder="1" applyAlignment="1" applyProtection="1">
      <alignment horizontal="right" vertical="center" shrinkToFit="1"/>
      <protection locked="0"/>
    </xf>
    <xf numFmtId="0" fontId="109" fillId="0" borderId="47" xfId="62" applyFont="1" applyBorder="1" applyAlignment="1" applyProtection="1">
      <alignment horizontal="right" vertical="center" shrinkToFit="1"/>
      <protection locked="0"/>
    </xf>
    <xf numFmtId="0" fontId="109" fillId="0" borderId="48" xfId="50" applyNumberFormat="1" applyFont="1" applyFill="1" applyBorder="1" applyAlignment="1" applyProtection="1">
      <alignment horizontal="right" vertical="center" shrinkToFit="1"/>
      <protection locked="0"/>
    </xf>
    <xf numFmtId="0" fontId="2" fillId="0" borderId="44" xfId="62" applyBorder="1" applyAlignment="1" applyProtection="1">
      <alignment horizontal="right" vertical="center" shrinkToFit="1"/>
      <protection locked="0"/>
    </xf>
    <xf numFmtId="178" fontId="2" fillId="28" borderId="35" xfId="50" applyNumberFormat="1" applyFont="1" applyFill="1" applyBorder="1" applyAlignment="1" applyProtection="1">
      <alignment vertical="center" shrinkToFit="1"/>
      <protection/>
    </xf>
    <xf numFmtId="178" fontId="2" fillId="28" borderId="34" xfId="62" applyNumberFormat="1" applyFill="1" applyBorder="1" applyAlignment="1">
      <alignment vertical="center" shrinkToFit="1"/>
      <protection/>
    </xf>
    <xf numFmtId="178" fontId="2" fillId="35" borderId="49" xfId="50" applyNumberFormat="1" applyFont="1" applyFill="1" applyBorder="1" applyAlignment="1" applyProtection="1">
      <alignment vertical="center" shrinkToFit="1"/>
      <protection locked="0"/>
    </xf>
    <xf numFmtId="178" fontId="2" fillId="34" borderId="49" xfId="50" applyNumberFormat="1" applyFont="1" applyFill="1" applyBorder="1" applyAlignment="1" applyProtection="1">
      <alignment vertical="center" shrinkToFit="1"/>
      <protection locked="0"/>
    </xf>
    <xf numFmtId="180" fontId="2" fillId="35" borderId="36" xfId="50" applyNumberFormat="1" applyFont="1" applyFill="1" applyBorder="1" applyAlignment="1" applyProtection="1">
      <alignment vertical="center" shrinkToFit="1"/>
      <protection locked="0"/>
    </xf>
    <xf numFmtId="0" fontId="5" fillId="0" borderId="50" xfId="62" applyFont="1" applyBorder="1" applyAlignment="1" applyProtection="1">
      <alignment horizontal="right" vertical="center" shrinkToFit="1"/>
      <protection locked="0"/>
    </xf>
    <xf numFmtId="178" fontId="2" fillId="35" borderId="29" xfId="50" applyNumberFormat="1" applyFont="1" applyFill="1" applyBorder="1" applyAlignment="1" applyProtection="1">
      <alignment vertical="center" shrinkToFit="1"/>
      <protection locked="0"/>
    </xf>
    <xf numFmtId="0" fontId="108" fillId="0" borderId="0" xfId="62" applyFont="1" applyAlignment="1" applyProtection="1">
      <alignment horizontal="center"/>
      <protection locked="0"/>
    </xf>
    <xf numFmtId="0" fontId="108" fillId="0" borderId="0" xfId="62" applyFont="1" applyAlignment="1" applyProtection="1">
      <alignment horizontal="right"/>
      <protection locked="0"/>
    </xf>
    <xf numFmtId="179" fontId="109" fillId="0" borderId="48" xfId="62" applyNumberFormat="1" applyFont="1" applyBorder="1" applyAlignment="1" applyProtection="1">
      <alignment horizontal="right" vertical="center" shrinkToFit="1"/>
      <protection locked="0"/>
    </xf>
    <xf numFmtId="0" fontId="109" fillId="0" borderId="51" xfId="62" applyFont="1" applyBorder="1" applyAlignment="1" applyProtection="1">
      <alignment horizontal="right" vertical="center" shrinkToFit="1"/>
      <protection locked="0"/>
    </xf>
    <xf numFmtId="0" fontId="109" fillId="0" borderId="48" xfId="62" applyFont="1" applyBorder="1" applyAlignment="1" applyProtection="1">
      <alignment horizontal="right" vertical="center" shrinkToFit="1"/>
      <protection locked="0"/>
    </xf>
    <xf numFmtId="0" fontId="5" fillId="0" borderId="52" xfId="62" applyFont="1" applyBorder="1" applyAlignment="1" applyProtection="1">
      <alignment horizontal="right" vertical="center" shrinkToFit="1"/>
      <protection locked="0"/>
    </xf>
    <xf numFmtId="0" fontId="2" fillId="0" borderId="53" xfId="62" applyBorder="1" applyAlignment="1" applyProtection="1">
      <alignment horizontal="right" vertical="center" shrinkToFit="1"/>
      <protection locked="0"/>
    </xf>
    <xf numFmtId="178" fontId="2" fillId="28" borderId="54" xfId="50" applyNumberFormat="1" applyFont="1" applyFill="1" applyBorder="1" applyAlignment="1" applyProtection="1">
      <alignment vertical="center" shrinkToFit="1"/>
      <protection/>
    </xf>
    <xf numFmtId="178" fontId="2" fillId="34" borderId="35" xfId="50" applyNumberFormat="1" applyFont="1" applyFill="1" applyBorder="1" applyAlignment="1" applyProtection="1">
      <alignment vertical="center" shrinkToFit="1"/>
      <protection locked="0"/>
    </xf>
    <xf numFmtId="180" fontId="2" fillId="28" borderId="36" xfId="50" applyNumberFormat="1" applyFont="1" applyFill="1" applyBorder="1" applyAlignment="1" applyProtection="1">
      <alignment vertical="center" shrinkToFit="1"/>
      <protection locked="0"/>
    </xf>
    <xf numFmtId="181" fontId="111" fillId="0" borderId="55" xfId="50" applyNumberFormat="1" applyFont="1" applyFill="1" applyBorder="1" applyAlignment="1" applyProtection="1">
      <alignment horizontal="right" vertical="center" shrinkToFit="1"/>
      <protection locked="0"/>
    </xf>
    <xf numFmtId="0" fontId="109" fillId="0" borderId="19" xfId="62" applyFont="1" applyBorder="1" applyAlignment="1" applyProtection="1">
      <alignment horizontal="right" vertical="center" shrinkToFit="1"/>
      <protection locked="0"/>
    </xf>
    <xf numFmtId="0" fontId="2" fillId="0" borderId="53" xfId="62" applyBorder="1" applyAlignment="1" applyProtection="1">
      <alignment vertical="center" shrinkToFit="1"/>
      <protection locked="0"/>
    </xf>
    <xf numFmtId="178" fontId="2" fillId="28" borderId="27" xfId="62" applyNumberFormat="1" applyFill="1" applyBorder="1" applyAlignment="1">
      <alignment vertical="center" shrinkToFit="1"/>
      <protection/>
    </xf>
    <xf numFmtId="178" fontId="2" fillId="28" borderId="29" xfId="50" applyNumberFormat="1" applyFont="1" applyFill="1" applyBorder="1" applyAlignment="1" applyProtection="1">
      <alignment vertical="center" shrinkToFit="1"/>
      <protection/>
    </xf>
    <xf numFmtId="178" fontId="2" fillId="28" borderId="49" xfId="50" applyNumberFormat="1" applyFont="1" applyFill="1" applyBorder="1" applyAlignment="1" applyProtection="1">
      <alignment vertical="center" shrinkToFit="1"/>
      <protection/>
    </xf>
    <xf numFmtId="178" fontId="2" fillId="28" borderId="28" xfId="50" applyNumberFormat="1" applyFont="1" applyFill="1" applyBorder="1" applyAlignment="1" applyProtection="1">
      <alignment vertical="center" shrinkToFit="1"/>
      <protection/>
    </xf>
    <xf numFmtId="178" fontId="2" fillId="28" borderId="30" xfId="50" applyNumberFormat="1" applyFont="1" applyFill="1" applyBorder="1" applyAlignment="1" applyProtection="1">
      <alignment vertical="center" shrinkToFit="1"/>
      <protection/>
    </xf>
    <xf numFmtId="0" fontId="5" fillId="0" borderId="45" xfId="62" applyFont="1" applyBorder="1" applyAlignment="1" applyProtection="1">
      <alignment horizontal="right" vertical="center" shrinkToFit="1"/>
      <protection locked="0"/>
    </xf>
    <xf numFmtId="178" fontId="2" fillId="28" borderId="56" xfId="62" applyNumberFormat="1" applyFill="1" applyBorder="1" applyAlignment="1">
      <alignment vertical="center" shrinkToFit="1"/>
      <protection/>
    </xf>
    <xf numFmtId="178" fontId="2" fillId="35" borderId="57" xfId="50" applyNumberFormat="1" applyFont="1" applyFill="1" applyBorder="1" applyAlignment="1" applyProtection="1">
      <alignment vertical="center" shrinkToFit="1"/>
      <protection locked="0"/>
    </xf>
    <xf numFmtId="178" fontId="2" fillId="35" borderId="58" xfId="50" applyNumberFormat="1" applyFont="1" applyFill="1" applyBorder="1" applyAlignment="1" applyProtection="1">
      <alignment vertical="center" shrinkToFit="1"/>
      <protection locked="0"/>
    </xf>
    <xf numFmtId="178" fontId="2" fillId="28" borderId="59" xfId="50" applyNumberFormat="1" applyFont="1" applyFill="1" applyBorder="1" applyAlignment="1" applyProtection="1">
      <alignment vertical="center" shrinkToFit="1"/>
      <protection/>
    </xf>
    <xf numFmtId="178" fontId="2" fillId="34" borderId="58" xfId="50" applyNumberFormat="1" applyFont="1" applyFill="1" applyBorder="1" applyAlignment="1" applyProtection="1">
      <alignment vertical="center" shrinkToFit="1"/>
      <protection locked="0"/>
    </xf>
    <xf numFmtId="178" fontId="2" fillId="35" borderId="60" xfId="50" applyNumberFormat="1" applyFont="1" applyFill="1" applyBorder="1" applyAlignment="1" applyProtection="1">
      <alignment vertical="center" shrinkToFit="1"/>
      <protection locked="0"/>
    </xf>
    <xf numFmtId="178" fontId="2" fillId="28" borderId="61" xfId="62" applyNumberFormat="1" applyFill="1" applyBorder="1" applyAlignment="1">
      <alignment vertical="center" shrinkToFit="1"/>
      <protection/>
    </xf>
    <xf numFmtId="178" fontId="2" fillId="35" borderId="62" xfId="50" applyNumberFormat="1" applyFont="1" applyFill="1" applyBorder="1" applyAlignment="1" applyProtection="1">
      <alignment vertical="center" shrinkToFit="1"/>
      <protection locked="0"/>
    </xf>
    <xf numFmtId="178" fontId="2" fillId="35" borderId="63" xfId="50" applyNumberFormat="1" applyFont="1" applyFill="1" applyBorder="1" applyAlignment="1" applyProtection="1">
      <alignment vertical="center" shrinkToFit="1"/>
      <protection locked="0"/>
    </xf>
    <xf numFmtId="178" fontId="2" fillId="28" borderId="64" xfId="50" applyNumberFormat="1" applyFont="1" applyFill="1" applyBorder="1" applyAlignment="1" applyProtection="1">
      <alignment vertical="center" shrinkToFit="1"/>
      <protection/>
    </xf>
    <xf numFmtId="178" fontId="2" fillId="35" borderId="62" xfId="62" applyNumberFormat="1" applyFill="1" applyBorder="1" applyAlignment="1" applyProtection="1">
      <alignment vertical="center" shrinkToFit="1"/>
      <protection locked="0"/>
    </xf>
    <xf numFmtId="178" fontId="2" fillId="34" borderId="63" xfId="50" applyNumberFormat="1" applyFont="1" applyFill="1" applyBorder="1" applyAlignment="1" applyProtection="1">
      <alignment vertical="center" shrinkToFit="1"/>
      <protection locked="0"/>
    </xf>
    <xf numFmtId="178" fontId="2" fillId="35" borderId="65" xfId="50" applyNumberFormat="1" applyFont="1" applyFill="1" applyBorder="1" applyAlignment="1" applyProtection="1">
      <alignment vertical="center" shrinkToFit="1"/>
      <protection locked="0"/>
    </xf>
    <xf numFmtId="0" fontId="2" fillId="0" borderId="66" xfId="62" applyBorder="1" applyAlignment="1" applyProtection="1">
      <alignment horizontal="right" vertical="center" shrinkToFit="1"/>
      <protection locked="0"/>
    </xf>
    <xf numFmtId="178" fontId="2" fillId="28" borderId="67" xfId="62" applyNumberFormat="1" applyFill="1" applyBorder="1" applyAlignment="1">
      <alignment vertical="center" shrinkToFit="1"/>
      <protection/>
    </xf>
    <xf numFmtId="178" fontId="2" fillId="35" borderId="68" xfId="50" applyNumberFormat="1" applyFont="1" applyFill="1" applyBorder="1" applyAlignment="1" applyProtection="1">
      <alignment vertical="center" shrinkToFit="1"/>
      <protection locked="0"/>
    </xf>
    <xf numFmtId="178" fontId="2" fillId="35" borderId="69" xfId="50" applyNumberFormat="1" applyFont="1" applyFill="1" applyBorder="1" applyAlignment="1" applyProtection="1">
      <alignment vertical="center" shrinkToFit="1"/>
      <protection locked="0"/>
    </xf>
    <xf numFmtId="178" fontId="2" fillId="28" borderId="70" xfId="50" applyNumberFormat="1" applyFont="1" applyFill="1" applyBorder="1" applyAlignment="1" applyProtection="1">
      <alignment vertical="center" shrinkToFit="1"/>
      <protection/>
    </xf>
    <xf numFmtId="178" fontId="2" fillId="34" borderId="69" xfId="50" applyNumberFormat="1" applyFont="1" applyFill="1" applyBorder="1" applyAlignment="1" applyProtection="1">
      <alignment vertical="center" shrinkToFit="1"/>
      <protection locked="0"/>
    </xf>
    <xf numFmtId="178" fontId="2" fillId="35" borderId="71" xfId="50" applyNumberFormat="1" applyFont="1" applyFill="1" applyBorder="1" applyAlignment="1" applyProtection="1">
      <alignment vertical="center" shrinkToFit="1"/>
      <protection locked="0"/>
    </xf>
    <xf numFmtId="0" fontId="2" fillId="0" borderId="72" xfId="62" applyBorder="1" applyAlignment="1" applyProtection="1">
      <alignment horizontal="right" vertical="center" shrinkToFit="1"/>
      <protection locked="0"/>
    </xf>
    <xf numFmtId="0" fontId="5" fillId="35" borderId="17" xfId="62" applyFont="1" applyFill="1" applyBorder="1" applyAlignment="1" applyProtection="1">
      <alignment horizontal="center" vertical="center" wrapText="1"/>
      <protection locked="0"/>
    </xf>
    <xf numFmtId="0" fontId="5" fillId="36" borderId="30" xfId="62" applyFont="1" applyFill="1" applyBorder="1" applyAlignment="1" applyProtection="1">
      <alignment horizontal="center" vertical="center" wrapText="1"/>
      <protection locked="0"/>
    </xf>
    <xf numFmtId="0" fontId="11" fillId="35" borderId="51" xfId="62" applyFont="1" applyFill="1" applyBorder="1" applyAlignment="1" applyProtection="1">
      <alignment vertical="center" wrapText="1"/>
      <protection locked="0"/>
    </xf>
    <xf numFmtId="0" fontId="11" fillId="35" borderId="17" xfId="62" applyFont="1" applyFill="1" applyBorder="1" applyAlignment="1" applyProtection="1">
      <alignment vertical="center" wrapText="1"/>
      <protection locked="0"/>
    </xf>
    <xf numFmtId="0" fontId="11" fillId="35" borderId="53" xfId="62" applyFont="1" applyFill="1" applyBorder="1" applyAlignment="1" applyProtection="1">
      <alignment vertical="center" wrapText="1"/>
      <protection locked="0"/>
    </xf>
    <xf numFmtId="0" fontId="2" fillId="0" borderId="73" xfId="62" applyBorder="1" applyProtection="1">
      <alignment vertical="center"/>
      <protection locked="0"/>
    </xf>
    <xf numFmtId="0" fontId="2" fillId="15" borderId="44" xfId="62" applyFill="1" applyBorder="1" applyAlignment="1" applyProtection="1">
      <alignment horizontal="center" vertical="center" wrapText="1"/>
      <protection locked="0"/>
    </xf>
    <xf numFmtId="0" fontId="2" fillId="17" borderId="44" xfId="62" applyFill="1" applyBorder="1" applyAlignment="1" applyProtection="1">
      <alignment horizontal="center" vertical="center" wrapText="1"/>
      <protection locked="0"/>
    </xf>
    <xf numFmtId="0" fontId="2" fillId="13" borderId="42" xfId="62" applyFill="1" applyBorder="1" applyAlignment="1" applyProtection="1">
      <alignment horizontal="center" vertical="center" wrapText="1"/>
      <protection locked="0"/>
    </xf>
    <xf numFmtId="0" fontId="2" fillId="36" borderId="47" xfId="62" applyFill="1" applyBorder="1" applyAlignment="1" applyProtection="1">
      <alignment horizontal="center" vertical="center" wrapText="1"/>
      <protection locked="0"/>
    </xf>
    <xf numFmtId="0" fontId="2" fillId="37" borderId="74" xfId="62" applyFill="1" applyBorder="1" applyAlignment="1" applyProtection="1">
      <alignment horizontal="center" vertical="center" wrapText="1" shrinkToFit="1"/>
      <protection locked="0"/>
    </xf>
    <xf numFmtId="0" fontId="2" fillId="0" borderId="16" xfId="62" applyBorder="1" applyProtection="1">
      <alignment vertical="center"/>
      <protection locked="0"/>
    </xf>
    <xf numFmtId="182" fontId="2" fillId="0" borderId="0" xfId="62" applyNumberFormat="1" applyAlignment="1">
      <alignment vertical="center" shrinkToFit="1"/>
      <protection/>
    </xf>
    <xf numFmtId="0" fontId="2" fillId="0" borderId="75" xfId="62" applyBorder="1" applyAlignment="1" applyProtection="1">
      <alignment horizontal="center" vertical="center" wrapText="1"/>
      <protection locked="0"/>
    </xf>
    <xf numFmtId="0" fontId="2" fillId="0" borderId="76" xfId="62" applyBorder="1" applyProtection="1">
      <alignment vertical="center"/>
      <protection locked="0"/>
    </xf>
    <xf numFmtId="0" fontId="2" fillId="0" borderId="77" xfId="62" applyBorder="1" applyProtection="1">
      <alignment vertical="center"/>
      <protection locked="0"/>
    </xf>
    <xf numFmtId="0" fontId="2" fillId="0" borderId="75" xfId="62" applyBorder="1" applyProtection="1">
      <alignment vertical="center"/>
      <protection locked="0"/>
    </xf>
    <xf numFmtId="0" fontId="2" fillId="0" borderId="0" xfId="62" applyAlignment="1">
      <alignment vertical="center" shrinkToFit="1"/>
      <protection/>
    </xf>
    <xf numFmtId="0" fontId="108" fillId="0" borderId="0" xfId="62" applyFont="1" applyAlignment="1" applyProtection="1">
      <alignment horizontal="left"/>
      <protection locked="0"/>
    </xf>
    <xf numFmtId="40" fontId="14" fillId="0" borderId="0" xfId="50" applyNumberFormat="1" applyFont="1" applyBorder="1" applyAlignment="1" applyProtection="1">
      <alignment vertical="center"/>
      <protection locked="0"/>
    </xf>
    <xf numFmtId="0" fontId="7" fillId="0" borderId="0" xfId="62" applyFont="1" applyAlignment="1" applyProtection="1">
      <alignment horizontal="left"/>
      <protection locked="0"/>
    </xf>
    <xf numFmtId="40" fontId="15" fillId="0" borderId="0" xfId="50" applyNumberFormat="1" applyFont="1" applyBorder="1" applyAlignment="1" applyProtection="1">
      <alignment vertical="center"/>
      <protection locked="0"/>
    </xf>
    <xf numFmtId="0" fontId="5" fillId="0" borderId="0" xfId="62" applyFont="1" applyAlignment="1" applyProtection="1">
      <alignment horizontal="right" vertical="center"/>
      <protection locked="0"/>
    </xf>
    <xf numFmtId="0" fontId="5" fillId="0" borderId="0" xfId="62" applyFont="1" applyAlignment="1" applyProtection="1">
      <alignment horizontal="right"/>
      <protection locked="0"/>
    </xf>
    <xf numFmtId="40" fontId="16" fillId="0" borderId="0" xfId="50" applyNumberFormat="1" applyFont="1" applyBorder="1" applyAlignment="1" applyProtection="1">
      <alignment vertical="center"/>
      <protection locked="0"/>
    </xf>
    <xf numFmtId="40" fontId="11" fillId="0" borderId="0" xfId="50" applyNumberFormat="1" applyFont="1" applyBorder="1" applyAlignment="1" applyProtection="1">
      <alignment vertical="center"/>
      <protection locked="0"/>
    </xf>
    <xf numFmtId="0" fontId="11" fillId="0" borderId="0" xfId="62" applyFont="1" applyAlignment="1" applyProtection="1">
      <alignment horizontal="right" vertical="center"/>
      <protection locked="0"/>
    </xf>
    <xf numFmtId="182" fontId="112" fillId="0" borderId="0" xfId="62" applyNumberFormat="1" applyFont="1" applyAlignment="1">
      <alignment horizontal="right" vertical="center"/>
      <protection/>
    </xf>
    <xf numFmtId="0" fontId="17" fillId="0" borderId="0" xfId="62" applyFont="1" applyProtection="1">
      <alignment vertical="center"/>
      <protection locked="0"/>
    </xf>
    <xf numFmtId="0" fontId="2" fillId="0" borderId="0" xfId="62" applyAlignment="1" applyProtection="1">
      <alignment horizontal="left" vertical="center" indent="1" shrinkToFit="1"/>
      <protection locked="0"/>
    </xf>
    <xf numFmtId="0" fontId="2" fillId="0" borderId="53" xfId="62" applyBorder="1" applyAlignment="1" applyProtection="1">
      <alignment horizontal="left" vertical="center" indent="1" shrinkToFit="1"/>
      <protection locked="0"/>
    </xf>
    <xf numFmtId="40" fontId="2" fillId="0" borderId="0" xfId="62" applyNumberFormat="1" applyProtection="1">
      <alignment vertical="center"/>
      <protection locked="0"/>
    </xf>
    <xf numFmtId="0" fontId="6" fillId="0" borderId="0" xfId="65" applyFont="1" applyAlignment="1" applyProtection="1">
      <alignment vertical="center" shrinkToFit="1"/>
      <protection locked="0"/>
    </xf>
    <xf numFmtId="0" fontId="17" fillId="0" borderId="0" xfId="62" applyFont="1" applyAlignment="1" applyProtection="1">
      <alignment horizontal="center" vertical="center"/>
      <protection locked="0"/>
    </xf>
    <xf numFmtId="0" fontId="17" fillId="0" borderId="0" xfId="62" applyFont="1" applyAlignment="1" applyProtection="1">
      <alignment horizontal="left" vertical="center" indent="1"/>
      <protection locked="0"/>
    </xf>
    <xf numFmtId="0" fontId="17" fillId="0" borderId="0" xfId="62" applyFont="1" applyAlignment="1">
      <alignment vertical="center" shrinkToFit="1"/>
      <protection/>
    </xf>
    <xf numFmtId="0" fontId="2" fillId="0" borderId="0" xfId="62" applyAlignment="1" applyProtection="1">
      <alignment horizontal="left" vertical="center"/>
      <protection locked="0"/>
    </xf>
    <xf numFmtId="0" fontId="6" fillId="0" borderId="0" xfId="65" applyFont="1" applyProtection="1">
      <alignment/>
      <protection locked="0"/>
    </xf>
    <xf numFmtId="0" fontId="12" fillId="0" borderId="0" xfId="65" applyFont="1" applyAlignment="1" applyProtection="1">
      <alignment horizontal="center" vertical="center"/>
      <protection locked="0"/>
    </xf>
    <xf numFmtId="182" fontId="12" fillId="0" borderId="0" xfId="64" applyNumberFormat="1" applyFont="1" applyAlignment="1" applyProtection="1">
      <alignment horizontal="center" vertical="center" shrinkToFit="1"/>
      <protection locked="0"/>
    </xf>
    <xf numFmtId="0" fontId="6" fillId="0" borderId="0" xfId="65" applyFont="1" applyAlignment="1" applyProtection="1">
      <alignment wrapText="1"/>
      <protection locked="0"/>
    </xf>
    <xf numFmtId="0" fontId="19" fillId="0" borderId="0" xfId="65" applyFont="1" applyProtection="1">
      <alignment/>
      <protection locked="0"/>
    </xf>
    <xf numFmtId="0" fontId="20" fillId="0" borderId="0" xfId="65" applyFont="1" applyAlignment="1" applyProtection="1">
      <alignment vertical="center"/>
      <protection locked="0"/>
    </xf>
    <xf numFmtId="182" fontId="17" fillId="0" borderId="0" xfId="64" applyNumberFormat="1" applyFont="1" applyAlignment="1" applyProtection="1">
      <alignment horizontal="left" vertical="center" indent="1" shrinkToFit="1"/>
      <protection locked="0"/>
    </xf>
    <xf numFmtId="182" fontId="17" fillId="0" borderId="0" xfId="64" applyNumberFormat="1" applyFont="1" applyAlignment="1">
      <alignment vertical="center" shrinkToFit="1"/>
      <protection/>
    </xf>
    <xf numFmtId="183" fontId="113" fillId="0" borderId="0" xfId="64" applyNumberFormat="1" applyFont="1" applyAlignment="1" applyProtection="1">
      <alignment horizontal="center" vertical="center" shrinkToFit="1"/>
      <protection locked="0"/>
    </xf>
    <xf numFmtId="184" fontId="12" fillId="0" borderId="0" xfId="65" applyNumberFormat="1" applyFont="1" applyAlignment="1" applyProtection="1">
      <alignment horizontal="left" vertical="center"/>
      <protection locked="0"/>
    </xf>
    <xf numFmtId="0" fontId="12" fillId="0" borderId="0" xfId="65" applyFont="1" applyAlignment="1" applyProtection="1">
      <alignment horizontal="right" vertical="center"/>
      <protection locked="0"/>
    </xf>
    <xf numFmtId="0" fontId="17" fillId="0" borderId="0" xfId="65" applyFont="1" applyAlignment="1" applyProtection="1">
      <alignment horizontal="center" vertical="center"/>
      <protection locked="0"/>
    </xf>
    <xf numFmtId="0" fontId="20" fillId="0" borderId="0" xfId="65" applyFont="1" applyProtection="1">
      <alignment/>
      <protection locked="0"/>
    </xf>
    <xf numFmtId="0" fontId="6" fillId="0" borderId="0" xfId="65" applyFont="1" applyAlignment="1" applyProtection="1">
      <alignment horizontal="center"/>
      <protection locked="0"/>
    </xf>
    <xf numFmtId="0" fontId="12" fillId="0" borderId="0" xfId="65" applyFont="1" applyProtection="1">
      <alignment/>
      <protection locked="0"/>
    </xf>
    <xf numFmtId="185" fontId="12" fillId="0" borderId="0" xfId="65" applyNumberFormat="1" applyFont="1" applyProtection="1">
      <alignment/>
      <protection locked="0"/>
    </xf>
    <xf numFmtId="185" fontId="106" fillId="0" borderId="0" xfId="65" applyNumberFormat="1" applyFont="1" applyAlignment="1" applyProtection="1">
      <alignment horizontal="right" vertical="center"/>
      <protection locked="0"/>
    </xf>
    <xf numFmtId="185" fontId="12" fillId="0" borderId="0" xfId="65" applyNumberFormat="1" applyFont="1" applyAlignment="1" applyProtection="1">
      <alignment vertical="center" shrinkToFit="1"/>
      <protection locked="0"/>
    </xf>
    <xf numFmtId="185" fontId="114" fillId="0" borderId="0" xfId="65" applyNumberFormat="1" applyFont="1" applyAlignment="1" applyProtection="1">
      <alignment horizontal="right" vertical="top" indent="1" shrinkToFit="1"/>
      <protection locked="0"/>
    </xf>
    <xf numFmtId="0" fontId="114" fillId="0" borderId="0" xfId="65" applyFont="1" applyAlignment="1" applyProtection="1">
      <alignment horizontal="right" vertical="top" indent="1" shrinkToFit="1"/>
      <protection locked="0"/>
    </xf>
    <xf numFmtId="185" fontId="12" fillId="0" borderId="0" xfId="50" applyNumberFormat="1" applyFont="1" applyFill="1" applyBorder="1" applyAlignment="1" applyProtection="1">
      <alignment vertical="center" shrinkToFit="1"/>
      <protection locked="0"/>
    </xf>
    <xf numFmtId="0" fontId="105" fillId="0" borderId="0" xfId="0" applyFont="1" applyAlignment="1" applyProtection="1">
      <alignment horizontal="right" vertical="center"/>
      <protection locked="0"/>
    </xf>
    <xf numFmtId="185" fontId="18" fillId="28" borderId="78" xfId="50" applyNumberFormat="1" applyFont="1" applyFill="1" applyBorder="1" applyAlignment="1" applyProtection="1">
      <alignment vertical="center" shrinkToFit="1"/>
      <protection/>
    </xf>
    <xf numFmtId="185" fontId="18" fillId="28" borderId="79" xfId="50" applyNumberFormat="1" applyFont="1" applyFill="1" applyBorder="1" applyAlignment="1" applyProtection="1">
      <alignment vertical="center" shrinkToFit="1"/>
      <protection/>
    </xf>
    <xf numFmtId="185" fontId="18" fillId="28" borderId="80" xfId="65" applyNumberFormat="1" applyFont="1" applyFill="1" applyBorder="1" applyAlignment="1">
      <alignment vertical="center" shrinkToFit="1"/>
      <protection/>
    </xf>
    <xf numFmtId="185" fontId="18" fillId="34" borderId="81" xfId="65" applyNumberFormat="1" applyFont="1" applyFill="1" applyBorder="1" applyAlignment="1" applyProtection="1">
      <alignment vertical="center" shrinkToFit="1"/>
      <protection locked="0"/>
    </xf>
    <xf numFmtId="185" fontId="18" fillId="34" borderId="79" xfId="65" applyNumberFormat="1" applyFont="1" applyFill="1" applyBorder="1" applyAlignment="1" applyProtection="1">
      <alignment vertical="center" shrinkToFit="1"/>
      <protection locked="0"/>
    </xf>
    <xf numFmtId="185" fontId="18" fillId="28" borderId="78" xfId="65" applyNumberFormat="1" applyFont="1" applyFill="1" applyBorder="1" applyAlignment="1">
      <alignment vertical="center" shrinkToFit="1"/>
      <protection/>
    </xf>
    <xf numFmtId="185" fontId="115" fillId="33" borderId="82" xfId="50" applyNumberFormat="1" applyFont="1" applyFill="1" applyBorder="1" applyAlignment="1" applyProtection="1">
      <alignment vertical="center" shrinkToFit="1"/>
      <protection locked="0"/>
    </xf>
    <xf numFmtId="185" fontId="115" fillId="33" borderId="79" xfId="65" applyNumberFormat="1" applyFont="1" applyFill="1" applyBorder="1" applyAlignment="1" applyProtection="1">
      <alignment vertical="center" shrinkToFit="1"/>
      <protection locked="0"/>
    </xf>
    <xf numFmtId="187" fontId="21" fillId="28" borderId="83" xfId="65" applyNumberFormat="1" applyFont="1" applyFill="1" applyBorder="1" applyAlignment="1">
      <alignment vertical="center" shrinkToFit="1"/>
      <protection/>
    </xf>
    <xf numFmtId="38" fontId="18" fillId="0" borderId="0" xfId="50" applyFont="1" applyBorder="1" applyAlignment="1" applyProtection="1">
      <alignment vertical="center"/>
      <protection locked="0"/>
    </xf>
    <xf numFmtId="0" fontId="18" fillId="0" borderId="0" xfId="65" applyFont="1" applyAlignment="1" applyProtection="1">
      <alignment vertical="center"/>
      <protection locked="0"/>
    </xf>
    <xf numFmtId="0" fontId="21" fillId="0" borderId="0" xfId="65" applyFont="1" applyAlignment="1" applyProtection="1">
      <alignment horizontal="center" vertical="center"/>
      <protection locked="0"/>
    </xf>
    <xf numFmtId="0" fontId="18" fillId="0" borderId="0" xfId="65" applyFont="1" applyAlignment="1" applyProtection="1">
      <alignment horizontal="center" vertical="center"/>
      <protection locked="0"/>
    </xf>
    <xf numFmtId="0" fontId="18" fillId="0" borderId="0" xfId="65" applyFont="1" applyAlignment="1" applyProtection="1">
      <alignment horizontal="left" vertical="center"/>
      <protection locked="0"/>
    </xf>
    <xf numFmtId="185" fontId="2" fillId="0" borderId="0" xfId="65" applyNumberFormat="1" applyAlignment="1" applyProtection="1">
      <alignment horizontal="right"/>
      <protection locked="0"/>
    </xf>
    <xf numFmtId="0" fontId="18" fillId="0" borderId="0" xfId="65" applyFont="1" applyProtection="1">
      <alignment/>
      <protection locked="0"/>
    </xf>
    <xf numFmtId="0" fontId="6" fillId="0" borderId="0" xfId="65" applyFont="1" applyAlignment="1" applyProtection="1">
      <alignment horizontal="center" vertical="center"/>
      <protection locked="0"/>
    </xf>
    <xf numFmtId="185" fontId="116" fillId="0" borderId="77" xfId="50" applyNumberFormat="1" applyFont="1" applyFill="1" applyBorder="1" applyAlignment="1" applyProtection="1">
      <alignment vertical="center" shrinkToFit="1"/>
      <protection/>
    </xf>
    <xf numFmtId="185" fontId="116" fillId="0" borderId="77" xfId="50" applyNumberFormat="1" applyFont="1" applyFill="1" applyBorder="1" applyAlignment="1" applyProtection="1">
      <alignment vertical="center" shrinkToFit="1"/>
      <protection locked="0"/>
    </xf>
    <xf numFmtId="185" fontId="116" fillId="0" borderId="75" xfId="50" applyNumberFormat="1" applyFont="1" applyFill="1" applyBorder="1" applyAlignment="1" applyProtection="1">
      <alignment vertical="center" shrinkToFit="1"/>
      <protection locked="0"/>
    </xf>
    <xf numFmtId="187" fontId="117" fillId="34" borderId="84" xfId="65" applyNumberFormat="1" applyFont="1" applyFill="1" applyBorder="1" applyAlignment="1">
      <alignment vertical="center" shrinkToFit="1"/>
      <protection/>
    </xf>
    <xf numFmtId="38" fontId="12" fillId="0" borderId="0" xfId="65" applyNumberFormat="1" applyFont="1" applyProtection="1">
      <alignment/>
      <protection locked="0"/>
    </xf>
    <xf numFmtId="185" fontId="18" fillId="28" borderId="34" xfId="50" applyNumberFormat="1" applyFont="1" applyFill="1" applyBorder="1" applyAlignment="1" applyProtection="1">
      <alignment vertical="center" shrinkToFit="1"/>
      <protection/>
    </xf>
    <xf numFmtId="185" fontId="18" fillId="28" borderId="36" xfId="50" applyNumberFormat="1" applyFont="1" applyFill="1" applyBorder="1" applyAlignment="1" applyProtection="1">
      <alignment vertical="center" shrinkToFit="1"/>
      <protection/>
    </xf>
    <xf numFmtId="185" fontId="18" fillId="34" borderId="35" xfId="50" applyNumberFormat="1" applyFont="1" applyFill="1" applyBorder="1" applyAlignment="1" applyProtection="1">
      <alignment vertical="center" shrinkToFit="1"/>
      <protection locked="0"/>
    </xf>
    <xf numFmtId="185" fontId="18" fillId="34" borderId="36" xfId="50" applyNumberFormat="1" applyFont="1" applyFill="1" applyBorder="1" applyAlignment="1" applyProtection="1">
      <alignment vertical="center" shrinkToFit="1"/>
      <protection locked="0"/>
    </xf>
    <xf numFmtId="185" fontId="18" fillId="28" borderId="38" xfId="50" applyNumberFormat="1" applyFont="1" applyFill="1" applyBorder="1" applyAlignment="1" applyProtection="1">
      <alignment vertical="center" shrinkToFit="1"/>
      <protection/>
    </xf>
    <xf numFmtId="185" fontId="115" fillId="33" borderId="35" xfId="50" applyNumberFormat="1" applyFont="1" applyFill="1" applyBorder="1" applyAlignment="1" applyProtection="1">
      <alignment vertical="center" shrinkToFit="1"/>
      <protection locked="0"/>
    </xf>
    <xf numFmtId="185" fontId="115" fillId="33" borderId="36" xfId="50" applyNumberFormat="1" applyFont="1" applyFill="1" applyBorder="1" applyAlignment="1" applyProtection="1">
      <alignment vertical="center" shrinkToFit="1"/>
      <protection locked="0"/>
    </xf>
    <xf numFmtId="187" fontId="21" fillId="28" borderId="85" xfId="65" applyNumberFormat="1" applyFont="1" applyFill="1" applyBorder="1" applyAlignment="1">
      <alignment horizontal="right" vertical="center" shrinkToFit="1"/>
      <protection/>
    </xf>
    <xf numFmtId="38" fontId="23" fillId="0" borderId="0" xfId="50" applyFont="1" applyBorder="1" applyAlignment="1" applyProtection="1">
      <alignment vertical="center"/>
      <protection locked="0"/>
    </xf>
    <xf numFmtId="0" fontId="21" fillId="0" borderId="0" xfId="65" applyFont="1" applyAlignment="1" applyProtection="1">
      <alignment vertical="center"/>
      <protection locked="0"/>
    </xf>
    <xf numFmtId="185" fontId="18" fillId="28" borderId="13" xfId="50" applyNumberFormat="1" applyFont="1" applyFill="1" applyBorder="1" applyAlignment="1" applyProtection="1">
      <alignment vertical="center" shrinkToFit="1"/>
      <protection/>
    </xf>
    <xf numFmtId="185" fontId="18" fillId="28" borderId="12" xfId="50" applyNumberFormat="1" applyFont="1" applyFill="1" applyBorder="1" applyAlignment="1" applyProtection="1">
      <alignment vertical="center" shrinkToFit="1"/>
      <protection/>
    </xf>
    <xf numFmtId="185" fontId="18" fillId="28" borderId="10" xfId="50" applyNumberFormat="1" applyFont="1" applyFill="1" applyBorder="1" applyAlignment="1" applyProtection="1">
      <alignment vertical="center" shrinkToFit="1"/>
      <protection/>
    </xf>
    <xf numFmtId="185" fontId="18" fillId="35" borderId="11" xfId="50" applyNumberFormat="1" applyFont="1" applyFill="1" applyBorder="1" applyAlignment="1" applyProtection="1">
      <alignment vertical="center" shrinkToFit="1"/>
      <protection locked="0"/>
    </xf>
    <xf numFmtId="185" fontId="18" fillId="35" borderId="12" xfId="50" applyNumberFormat="1" applyFont="1" applyFill="1" applyBorder="1" applyAlignment="1" applyProtection="1">
      <alignment vertical="center" shrinkToFit="1"/>
      <protection locked="0"/>
    </xf>
    <xf numFmtId="185" fontId="18" fillId="35" borderId="14" xfId="50" applyNumberFormat="1" applyFont="1" applyFill="1" applyBorder="1" applyAlignment="1" applyProtection="1">
      <alignment vertical="center" shrinkToFit="1"/>
      <protection locked="0"/>
    </xf>
    <xf numFmtId="185" fontId="115" fillId="33" borderId="11" xfId="50" applyNumberFormat="1" applyFont="1" applyFill="1" applyBorder="1" applyAlignment="1" applyProtection="1">
      <alignment vertical="center" shrinkToFit="1"/>
      <protection locked="0"/>
    </xf>
    <xf numFmtId="185" fontId="115" fillId="33" borderId="12" xfId="50" applyNumberFormat="1" applyFont="1" applyFill="1" applyBorder="1" applyAlignment="1" applyProtection="1">
      <alignment vertical="center" shrinkToFit="1"/>
      <protection locked="0"/>
    </xf>
    <xf numFmtId="189" fontId="21" fillId="35" borderId="84" xfId="0" applyNumberFormat="1" applyFont="1" applyFill="1" applyBorder="1" applyAlignment="1" applyProtection="1">
      <alignment vertical="center" shrinkToFit="1"/>
      <protection locked="0"/>
    </xf>
    <xf numFmtId="0" fontId="12" fillId="35" borderId="14" xfId="65" applyFont="1" applyFill="1" applyBorder="1" applyAlignment="1" applyProtection="1">
      <alignment horizontal="left" vertical="center" wrapText="1" indent="1"/>
      <protection locked="0"/>
    </xf>
    <xf numFmtId="185" fontId="18" fillId="28" borderId="86" xfId="50" applyNumberFormat="1" applyFont="1" applyFill="1" applyBorder="1" applyAlignment="1" applyProtection="1">
      <alignment vertical="center" shrinkToFit="1"/>
      <protection/>
    </xf>
    <xf numFmtId="185" fontId="18" fillId="28" borderId="87" xfId="50" applyNumberFormat="1" applyFont="1" applyFill="1" applyBorder="1" applyAlignment="1" applyProtection="1">
      <alignment vertical="center" shrinkToFit="1"/>
      <protection/>
    </xf>
    <xf numFmtId="185" fontId="18" fillId="28" borderId="88" xfId="50" applyNumberFormat="1" applyFont="1" applyFill="1" applyBorder="1" applyAlignment="1" applyProtection="1">
      <alignment vertical="center" shrinkToFit="1"/>
      <protection/>
    </xf>
    <xf numFmtId="185" fontId="18" fillId="35" borderId="74" xfId="50" applyNumberFormat="1" applyFont="1" applyFill="1" applyBorder="1" applyAlignment="1" applyProtection="1">
      <alignment vertical="center" shrinkToFit="1"/>
      <protection locked="0"/>
    </xf>
    <xf numFmtId="185" fontId="18" fillId="35" borderId="87" xfId="50" applyNumberFormat="1" applyFont="1" applyFill="1" applyBorder="1" applyAlignment="1" applyProtection="1">
      <alignment vertical="center" shrinkToFit="1"/>
      <protection locked="0"/>
    </xf>
    <xf numFmtId="185" fontId="18" fillId="35" borderId="89" xfId="50" applyNumberFormat="1" applyFont="1" applyFill="1" applyBorder="1" applyAlignment="1" applyProtection="1">
      <alignment vertical="center" shrinkToFit="1"/>
      <protection locked="0"/>
    </xf>
    <xf numFmtId="185" fontId="115" fillId="33" borderId="74" xfId="50" applyNumberFormat="1" applyFont="1" applyFill="1" applyBorder="1" applyAlignment="1" applyProtection="1">
      <alignment vertical="center" shrinkToFit="1"/>
      <protection locked="0"/>
    </xf>
    <xf numFmtId="185" fontId="115" fillId="33" borderId="87" xfId="50" applyNumberFormat="1" applyFont="1" applyFill="1" applyBorder="1" applyAlignment="1" applyProtection="1">
      <alignment vertical="center" shrinkToFit="1"/>
      <protection locked="0"/>
    </xf>
    <xf numFmtId="189" fontId="21" fillId="35" borderId="90" xfId="0" applyNumberFormat="1" applyFont="1" applyFill="1" applyBorder="1" applyAlignment="1" applyProtection="1">
      <alignment vertical="center" shrinkToFit="1"/>
      <protection locked="0"/>
    </xf>
    <xf numFmtId="0" fontId="12" fillId="35" borderId="91" xfId="65" applyFont="1" applyFill="1" applyBorder="1" applyAlignment="1" applyProtection="1">
      <alignment horizontal="left" vertical="center" wrapText="1" indent="1"/>
      <protection locked="0"/>
    </xf>
    <xf numFmtId="185" fontId="18" fillId="28" borderId="28" xfId="50" applyNumberFormat="1" applyFont="1" applyFill="1" applyBorder="1" applyAlignment="1" applyProtection="1">
      <alignment vertical="center" shrinkToFit="1"/>
      <protection/>
    </xf>
    <xf numFmtId="185" fontId="18" fillId="34" borderId="74" xfId="50" applyNumberFormat="1" applyFont="1" applyFill="1" applyBorder="1" applyAlignment="1" applyProtection="1">
      <alignment vertical="center" shrinkToFit="1"/>
      <protection locked="0"/>
    </xf>
    <xf numFmtId="185" fontId="18" fillId="34" borderId="87" xfId="50" applyNumberFormat="1" applyFont="1" applyFill="1" applyBorder="1" applyAlignment="1" applyProtection="1">
      <alignment vertical="center" shrinkToFit="1"/>
      <protection locked="0"/>
    </xf>
    <xf numFmtId="185" fontId="18" fillId="28" borderId="46" xfId="50" applyNumberFormat="1" applyFont="1" applyFill="1" applyBorder="1" applyAlignment="1" applyProtection="1">
      <alignment vertical="center" shrinkToFit="1"/>
      <protection/>
    </xf>
    <xf numFmtId="189" fontId="21" fillId="35" borderId="27" xfId="0" applyNumberFormat="1" applyFont="1" applyFill="1" applyBorder="1" applyAlignment="1" applyProtection="1">
      <alignment vertical="center" shrinkToFit="1"/>
      <protection locked="0"/>
    </xf>
    <xf numFmtId="0" fontId="18" fillId="0" borderId="91" xfId="65" applyFont="1" applyBorder="1" applyAlignment="1" applyProtection="1">
      <alignment horizontal="left" vertical="center" wrapText="1" indent="1"/>
      <protection locked="0"/>
    </xf>
    <xf numFmtId="190" fontId="12" fillId="0" borderId="0" xfId="50" applyNumberFormat="1" applyFont="1" applyFill="1" applyBorder="1" applyAlignment="1" applyProtection="1">
      <alignment vertical="center" shrinkToFit="1"/>
      <protection locked="0"/>
    </xf>
    <xf numFmtId="190" fontId="12" fillId="0" borderId="0" xfId="50" applyNumberFormat="1" applyFont="1" applyFill="1" applyBorder="1" applyAlignment="1" applyProtection="1">
      <alignment horizontal="right" vertical="center" shrinkToFit="1"/>
      <protection locked="0"/>
    </xf>
    <xf numFmtId="185" fontId="18" fillId="28" borderId="92" xfId="50" applyNumberFormat="1" applyFont="1" applyFill="1" applyBorder="1" applyAlignment="1" applyProtection="1">
      <alignment vertical="center" shrinkToFit="1"/>
      <protection/>
    </xf>
    <xf numFmtId="185" fontId="18" fillId="28" borderId="25" xfId="50" applyNumberFormat="1" applyFont="1" applyFill="1" applyBorder="1" applyAlignment="1" applyProtection="1">
      <alignment vertical="center" shrinkToFit="1"/>
      <protection/>
    </xf>
    <xf numFmtId="185" fontId="18" fillId="34" borderId="93" xfId="50" applyNumberFormat="1" applyFont="1" applyFill="1" applyBorder="1" applyAlignment="1" applyProtection="1">
      <alignment vertical="center" shrinkToFit="1"/>
      <protection locked="0"/>
    </xf>
    <xf numFmtId="185" fontId="18" fillId="34" borderId="25" xfId="50" applyNumberFormat="1" applyFont="1" applyFill="1" applyBorder="1" applyAlignment="1" applyProtection="1">
      <alignment vertical="center" shrinkToFit="1"/>
      <protection locked="0"/>
    </xf>
    <xf numFmtId="185" fontId="18" fillId="28" borderId="94" xfId="50" applyNumberFormat="1" applyFont="1" applyFill="1" applyBorder="1" applyAlignment="1" applyProtection="1">
      <alignment vertical="center" shrinkToFit="1"/>
      <protection/>
    </xf>
    <xf numFmtId="185" fontId="115" fillId="33" borderId="93" xfId="50" applyNumberFormat="1" applyFont="1" applyFill="1" applyBorder="1" applyAlignment="1" applyProtection="1">
      <alignment vertical="center" shrinkToFit="1"/>
      <protection locked="0"/>
    </xf>
    <xf numFmtId="185" fontId="115" fillId="33" borderId="25" xfId="50" applyNumberFormat="1" applyFont="1" applyFill="1" applyBorder="1" applyAlignment="1" applyProtection="1">
      <alignment vertical="center" shrinkToFit="1"/>
      <protection locked="0"/>
    </xf>
    <xf numFmtId="189" fontId="21" fillId="35" borderId="85" xfId="0" applyNumberFormat="1" applyFont="1" applyFill="1" applyBorder="1" applyAlignment="1" applyProtection="1">
      <alignment vertical="center" shrinkToFit="1"/>
      <protection locked="0"/>
    </xf>
    <xf numFmtId="0" fontId="18" fillId="0" borderId="95" xfId="65" applyFont="1" applyBorder="1" applyAlignment="1" applyProtection="1">
      <alignment horizontal="left" vertical="center" wrapText="1" indent="1"/>
      <protection locked="0"/>
    </xf>
    <xf numFmtId="185" fontId="18" fillId="0" borderId="0" xfId="50" applyNumberFormat="1" applyFont="1" applyFill="1" applyBorder="1" applyAlignment="1" applyProtection="1">
      <alignment vertical="center" shrinkToFit="1"/>
      <protection locked="0"/>
    </xf>
    <xf numFmtId="191" fontId="18" fillId="0" borderId="0" xfId="65" applyNumberFormat="1" applyFont="1" applyAlignment="1" applyProtection="1">
      <alignment horizontal="center" vertical="center"/>
      <protection locked="0"/>
    </xf>
    <xf numFmtId="191" fontId="12" fillId="0" borderId="0" xfId="65" applyNumberFormat="1" applyFont="1" applyProtection="1">
      <alignment/>
      <protection locked="0"/>
    </xf>
    <xf numFmtId="192" fontId="12" fillId="0" borderId="0" xfId="65" applyNumberFormat="1" applyFont="1" applyProtection="1">
      <alignment/>
      <protection locked="0"/>
    </xf>
    <xf numFmtId="193" fontId="12" fillId="0" borderId="0" xfId="50" applyNumberFormat="1" applyFont="1" applyFill="1" applyBorder="1" applyAlignment="1" applyProtection="1">
      <alignment horizontal="right" vertical="center" shrinkToFit="1"/>
      <protection locked="0"/>
    </xf>
    <xf numFmtId="0" fontId="118" fillId="38" borderId="77" xfId="65" applyFont="1" applyFill="1" applyBorder="1" applyAlignment="1" applyProtection="1">
      <alignment vertical="center"/>
      <protection locked="0"/>
    </xf>
    <xf numFmtId="190" fontId="18" fillId="28" borderId="13" xfId="50" applyNumberFormat="1" applyFont="1" applyFill="1" applyBorder="1" applyAlignment="1" applyProtection="1">
      <alignment vertical="center" shrinkToFit="1"/>
      <protection/>
    </xf>
    <xf numFmtId="190" fontId="18" fillId="28" borderId="96" xfId="50" applyNumberFormat="1" applyFont="1" applyFill="1" applyBorder="1" applyAlignment="1" applyProtection="1">
      <alignment vertical="center" shrinkToFit="1"/>
      <protection/>
    </xf>
    <xf numFmtId="190" fontId="18" fillId="34" borderId="11" xfId="50" applyNumberFormat="1" applyFont="1" applyFill="1" applyBorder="1" applyAlignment="1" applyProtection="1">
      <alignment horizontal="right" vertical="center" shrinkToFit="1"/>
      <protection locked="0"/>
    </xf>
    <xf numFmtId="190" fontId="18" fillId="34" borderId="12" xfId="50" applyNumberFormat="1" applyFont="1" applyFill="1" applyBorder="1" applyAlignment="1" applyProtection="1">
      <alignment horizontal="right" vertical="center" shrinkToFit="1"/>
      <protection locked="0"/>
    </xf>
    <xf numFmtId="190" fontId="18" fillId="28" borderId="40" xfId="50" applyNumberFormat="1" applyFont="1" applyFill="1" applyBorder="1" applyAlignment="1" applyProtection="1">
      <alignment vertical="center" shrinkToFit="1"/>
      <protection/>
    </xf>
    <xf numFmtId="190" fontId="115" fillId="33" borderId="40" xfId="50" applyNumberFormat="1" applyFont="1" applyFill="1" applyBorder="1" applyAlignment="1" applyProtection="1">
      <alignment horizontal="right" vertical="center" shrinkToFit="1"/>
      <protection locked="0"/>
    </xf>
    <xf numFmtId="190" fontId="115" fillId="33" borderId="12" xfId="50" applyNumberFormat="1" applyFont="1" applyFill="1" applyBorder="1" applyAlignment="1" applyProtection="1">
      <alignment horizontal="right" vertical="center" shrinkToFit="1"/>
      <protection locked="0"/>
    </xf>
    <xf numFmtId="190" fontId="21" fillId="28" borderId="96" xfId="50" applyNumberFormat="1" applyFont="1" applyFill="1" applyBorder="1" applyAlignment="1" applyProtection="1">
      <alignment horizontal="right" vertical="center" shrinkToFit="1"/>
      <protection/>
    </xf>
    <xf numFmtId="185" fontId="18" fillId="28" borderId="97" xfId="50" applyNumberFormat="1" applyFont="1" applyFill="1" applyBorder="1" applyAlignment="1" applyProtection="1">
      <alignment vertical="center" shrinkToFit="1"/>
      <protection/>
    </xf>
    <xf numFmtId="185" fontId="18" fillId="28" borderId="98" xfId="50" applyNumberFormat="1" applyFont="1" applyFill="1" applyBorder="1" applyAlignment="1" applyProtection="1">
      <alignment vertical="center" shrinkToFit="1"/>
      <protection/>
    </xf>
    <xf numFmtId="185" fontId="17" fillId="0" borderId="0" xfId="65" applyNumberFormat="1" applyFont="1" applyProtection="1">
      <alignment/>
      <protection locked="0"/>
    </xf>
    <xf numFmtId="185" fontId="6" fillId="0" borderId="0" xfId="65" applyNumberFormat="1" applyFont="1" applyProtection="1">
      <alignment/>
      <protection locked="0"/>
    </xf>
    <xf numFmtId="185" fontId="18" fillId="28" borderId="30" xfId="50" applyNumberFormat="1" applyFont="1" applyFill="1" applyBorder="1" applyAlignment="1" applyProtection="1">
      <alignment vertical="center" shrinkToFit="1"/>
      <protection/>
    </xf>
    <xf numFmtId="185" fontId="18" fillId="35" borderId="29" xfId="50" applyNumberFormat="1" applyFont="1" applyFill="1" applyBorder="1" applyAlignment="1" applyProtection="1">
      <alignment vertical="center" shrinkToFit="1"/>
      <protection locked="0"/>
    </xf>
    <xf numFmtId="185" fontId="18" fillId="35" borderId="99" xfId="50" applyNumberFormat="1" applyFont="1" applyFill="1" applyBorder="1" applyAlignment="1" applyProtection="1">
      <alignment vertical="center" shrinkToFit="1"/>
      <protection locked="0"/>
    </xf>
    <xf numFmtId="185" fontId="18" fillId="28" borderId="28" xfId="50" applyNumberFormat="1" applyFont="1" applyFill="1" applyBorder="1" applyAlignment="1" applyProtection="1">
      <alignment vertical="center" shrinkToFit="1"/>
      <protection locked="0"/>
    </xf>
    <xf numFmtId="185" fontId="18" fillId="35" borderId="30" xfId="50" applyNumberFormat="1" applyFont="1" applyFill="1" applyBorder="1" applyAlignment="1" applyProtection="1">
      <alignment vertical="center" shrinkToFit="1"/>
      <protection locked="0"/>
    </xf>
    <xf numFmtId="185" fontId="18" fillId="35" borderId="46" xfId="50" applyNumberFormat="1" applyFont="1" applyFill="1" applyBorder="1" applyAlignment="1" applyProtection="1">
      <alignment vertical="center" shrinkToFit="1"/>
      <protection locked="0"/>
    </xf>
    <xf numFmtId="185" fontId="18" fillId="28" borderId="30" xfId="50" applyNumberFormat="1" applyFont="1" applyFill="1" applyBorder="1" applyAlignment="1" applyProtection="1">
      <alignment vertical="center" shrinkToFit="1"/>
      <protection locked="0"/>
    </xf>
    <xf numFmtId="189" fontId="21" fillId="35" borderId="27" xfId="65" applyNumberFormat="1" applyFont="1" applyFill="1" applyBorder="1" applyAlignment="1" applyProtection="1">
      <alignment vertical="center" shrinkToFit="1"/>
      <protection locked="0"/>
    </xf>
    <xf numFmtId="0" fontId="18" fillId="35" borderId="30" xfId="65" applyFont="1" applyFill="1" applyBorder="1" applyAlignment="1" applyProtection="1">
      <alignment horizontal="center" vertical="center"/>
      <protection locked="0"/>
    </xf>
    <xf numFmtId="185" fontId="18" fillId="35" borderId="100" xfId="50" applyNumberFormat="1" applyFont="1" applyFill="1" applyBorder="1" applyAlignment="1" applyProtection="1">
      <alignment vertical="center" shrinkToFit="1"/>
      <protection locked="0"/>
    </xf>
    <xf numFmtId="185" fontId="18" fillId="28" borderId="87" xfId="50" applyNumberFormat="1" applyFont="1" applyFill="1" applyBorder="1" applyAlignment="1" applyProtection="1">
      <alignment vertical="center" shrinkToFit="1"/>
      <protection locked="0"/>
    </xf>
    <xf numFmtId="0" fontId="18" fillId="0" borderId="87" xfId="65" applyFont="1" applyBorder="1" applyAlignment="1" applyProtection="1">
      <alignment horizontal="center" vertical="center"/>
      <protection locked="0"/>
    </xf>
    <xf numFmtId="0" fontId="6" fillId="0" borderId="0" xfId="65" applyFont="1" applyAlignment="1" applyProtection="1">
      <alignment horizontal="right"/>
      <protection locked="0"/>
    </xf>
    <xf numFmtId="38" fontId="6" fillId="0" borderId="0" xfId="65" applyNumberFormat="1" applyFont="1" applyProtection="1">
      <alignment/>
      <protection locked="0"/>
    </xf>
    <xf numFmtId="38" fontId="2" fillId="0" borderId="0" xfId="50" applyFont="1" applyFill="1" applyBorder="1" applyAlignment="1" applyProtection="1">
      <alignment/>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189" fontId="21" fillId="35" borderId="90" xfId="0" applyNumberFormat="1" applyFont="1" applyFill="1" applyBorder="1" applyAlignment="1" applyProtection="1">
      <alignment vertical="center"/>
      <protection locked="0"/>
    </xf>
    <xf numFmtId="0" fontId="6" fillId="0" borderId="0" xfId="65" applyFont="1" applyAlignment="1" applyProtection="1">
      <alignment vertical="center"/>
      <protection locked="0"/>
    </xf>
    <xf numFmtId="185" fontId="6" fillId="0" borderId="0" xfId="65" applyNumberFormat="1" applyFont="1" applyAlignment="1" applyProtection="1">
      <alignment vertical="center"/>
      <protection locked="0"/>
    </xf>
    <xf numFmtId="185" fontId="18" fillId="35" borderId="93" xfId="50" applyNumberFormat="1" applyFont="1" applyFill="1" applyBorder="1" applyAlignment="1" applyProtection="1">
      <alignment vertical="center" shrinkToFit="1"/>
      <protection locked="0"/>
    </xf>
    <xf numFmtId="185" fontId="18" fillId="35" borderId="25" xfId="50" applyNumberFormat="1" applyFont="1" applyFill="1" applyBorder="1" applyAlignment="1" applyProtection="1">
      <alignment vertical="center" shrinkToFit="1"/>
      <protection locked="0"/>
    </xf>
    <xf numFmtId="185" fontId="18" fillId="35" borderId="94" xfId="50" applyNumberFormat="1" applyFont="1" applyFill="1" applyBorder="1" applyAlignment="1" applyProtection="1">
      <alignment vertical="center" shrinkToFit="1"/>
      <protection locked="0"/>
    </xf>
    <xf numFmtId="185" fontId="18" fillId="28" borderId="25" xfId="50" applyNumberFormat="1" applyFont="1" applyFill="1" applyBorder="1" applyAlignment="1" applyProtection="1">
      <alignment vertical="center" shrinkToFit="1"/>
      <protection locked="0"/>
    </xf>
    <xf numFmtId="189" fontId="21" fillId="35" borderId="85" xfId="0" applyNumberFormat="1" applyFont="1" applyFill="1" applyBorder="1" applyAlignment="1" applyProtection="1">
      <alignment vertical="center"/>
      <protection locked="0"/>
    </xf>
    <xf numFmtId="0" fontId="18" fillId="0" borderId="25" xfId="65" applyFont="1" applyBorder="1" applyAlignment="1" applyProtection="1">
      <alignment horizontal="center" vertical="center"/>
      <protection locked="0"/>
    </xf>
    <xf numFmtId="185" fontId="6" fillId="0" borderId="0" xfId="65" applyNumberFormat="1" applyFont="1" applyAlignment="1" applyProtection="1">
      <alignment horizontal="right"/>
      <protection locked="0"/>
    </xf>
    <xf numFmtId="0" fontId="12" fillId="0" borderId="0" xfId="65" applyFont="1" applyAlignment="1" applyProtection="1">
      <alignment vertical="center"/>
      <protection locked="0"/>
    </xf>
    <xf numFmtId="0" fontId="119" fillId="0" borderId="0" xfId="65" applyFont="1" applyAlignment="1" applyProtection="1">
      <alignment horizontal="center" vertical="center"/>
      <protection locked="0"/>
    </xf>
    <xf numFmtId="0" fontId="119" fillId="0" borderId="0" xfId="65" applyFont="1" applyProtection="1">
      <alignment/>
      <protection locked="0"/>
    </xf>
    <xf numFmtId="0" fontId="119" fillId="0" borderId="0" xfId="65" applyFont="1" applyAlignment="1" applyProtection="1">
      <alignment vertical="center"/>
      <protection locked="0"/>
    </xf>
    <xf numFmtId="0" fontId="120" fillId="0" borderId="0" xfId="65" applyFont="1" applyAlignment="1" applyProtection="1">
      <alignment vertical="center"/>
      <protection locked="0"/>
    </xf>
    <xf numFmtId="0" fontId="121" fillId="0" borderId="0" xfId="65" applyFont="1" applyAlignment="1" applyProtection="1">
      <alignment horizontal="left" vertical="top"/>
      <protection locked="0"/>
    </xf>
    <xf numFmtId="0" fontId="121" fillId="0" borderId="0" xfId="65" applyFont="1" applyAlignment="1" applyProtection="1">
      <alignment horizontal="left"/>
      <protection locked="0"/>
    </xf>
    <xf numFmtId="192" fontId="6" fillId="0" borderId="0" xfId="65" applyNumberFormat="1" applyFont="1" applyProtection="1">
      <alignment/>
      <protection locked="0"/>
    </xf>
    <xf numFmtId="0" fontId="6" fillId="0" borderId="0" xfId="65" applyFont="1" applyAlignment="1" applyProtection="1">
      <alignment horizontal="left" vertical="center"/>
      <protection locked="0"/>
    </xf>
    <xf numFmtId="195" fontId="2" fillId="0" borderId="0" xfId="65" applyNumberFormat="1" applyAlignment="1" applyProtection="1">
      <alignment horizontal="right" vertical="center" shrinkToFit="1"/>
      <protection locked="0"/>
    </xf>
    <xf numFmtId="190" fontId="6" fillId="0" borderId="0" xfId="65" applyNumberFormat="1" applyFont="1" applyAlignment="1" applyProtection="1">
      <alignment horizontal="left" vertical="center" shrinkToFit="1"/>
      <protection locked="0"/>
    </xf>
    <xf numFmtId="0" fontId="6" fillId="0" borderId="0" xfId="65" applyFont="1" applyAlignment="1" applyProtection="1">
      <alignment horizontal="left" vertical="center" shrinkToFit="1"/>
      <protection locked="0"/>
    </xf>
    <xf numFmtId="190" fontId="2" fillId="35" borderId="0" xfId="65" applyNumberFormat="1" applyFill="1" applyAlignment="1" applyProtection="1">
      <alignment horizontal="center" vertical="center" shrinkToFit="1"/>
      <protection locked="0"/>
    </xf>
    <xf numFmtId="0" fontId="6" fillId="0" borderId="0" xfId="65" applyFont="1" applyAlignment="1" applyProtection="1">
      <alignment horizontal="right" vertical="center" shrinkToFit="1"/>
      <protection locked="0"/>
    </xf>
    <xf numFmtId="0" fontId="6" fillId="0" borderId="0" xfId="65" applyFont="1" applyAlignment="1" applyProtection="1">
      <alignment horizontal="center" vertical="center" shrinkToFit="1"/>
      <protection locked="0"/>
    </xf>
    <xf numFmtId="0" fontId="110" fillId="0" borderId="0" xfId="65" applyFont="1" applyAlignment="1" applyProtection="1">
      <alignment horizontal="right" vertical="center"/>
      <protection locked="0"/>
    </xf>
    <xf numFmtId="0" fontId="2" fillId="0" borderId="101" xfId="65" applyBorder="1" applyAlignment="1" applyProtection="1">
      <alignment horizontal="center" vertical="center" shrinkToFit="1"/>
      <protection locked="0"/>
    </xf>
    <xf numFmtId="0" fontId="2" fillId="0" borderId="102" xfId="65" applyBorder="1" applyAlignment="1" applyProtection="1">
      <alignment horizontal="center" vertical="center" wrapText="1" shrinkToFit="1"/>
      <protection locked="0"/>
    </xf>
    <xf numFmtId="0" fontId="2" fillId="0" borderId="103" xfId="65" applyBorder="1" applyAlignment="1" applyProtection="1">
      <alignment horizontal="center" vertical="center" wrapText="1" shrinkToFit="1"/>
      <protection locked="0"/>
    </xf>
    <xf numFmtId="0" fontId="2" fillId="0" borderId="11" xfId="65" applyBorder="1" applyAlignment="1" applyProtection="1">
      <alignment horizontal="center" vertical="center" shrinkToFit="1"/>
      <protection locked="0"/>
    </xf>
    <xf numFmtId="0" fontId="5" fillId="0" borderId="0" xfId="65" applyFont="1" applyAlignment="1" applyProtection="1">
      <alignment vertical="center"/>
      <protection locked="0"/>
    </xf>
    <xf numFmtId="0" fontId="6" fillId="0" borderId="0" xfId="65" applyFont="1" applyAlignment="1" applyProtection="1">
      <alignment horizontal="center" vertical="center" wrapText="1"/>
      <protection locked="0"/>
    </xf>
    <xf numFmtId="0" fontId="122" fillId="0" borderId="0" xfId="65" applyFont="1" applyAlignment="1" applyProtection="1">
      <alignment vertical="center"/>
      <protection locked="0"/>
    </xf>
    <xf numFmtId="0" fontId="6" fillId="0" borderId="80" xfId="65" applyFont="1" applyBorder="1" applyAlignment="1" applyProtection="1">
      <alignment vertical="center"/>
      <protection locked="0"/>
    </xf>
    <xf numFmtId="0" fontId="6" fillId="0" borderId="98" xfId="65" applyFont="1" applyBorder="1" applyAlignment="1" applyProtection="1">
      <alignment vertical="center"/>
      <protection locked="0"/>
    </xf>
    <xf numFmtId="0" fontId="6" fillId="0" borderId="77" xfId="65" applyFont="1" applyBorder="1" applyAlignment="1" applyProtection="1">
      <alignment vertical="center"/>
      <protection locked="0"/>
    </xf>
    <xf numFmtId="182" fontId="123" fillId="0" borderId="0" xfId="0" applyNumberFormat="1" applyFont="1" applyAlignment="1">
      <alignment vertical="center" shrinkToFit="1"/>
    </xf>
    <xf numFmtId="182" fontId="124" fillId="0" borderId="104" xfId="64" applyNumberFormat="1" applyFont="1" applyBorder="1" applyAlignment="1" applyProtection="1">
      <alignment shrinkToFit="1"/>
      <protection locked="0"/>
    </xf>
    <xf numFmtId="0" fontId="6" fillId="0" borderId="104" xfId="65" applyFont="1" applyBorder="1" applyAlignment="1" applyProtection="1">
      <alignment wrapText="1"/>
      <protection locked="0"/>
    </xf>
    <xf numFmtId="0" fontId="123" fillId="0" borderId="0" xfId="0" applyFont="1" applyAlignment="1">
      <alignment vertical="center" shrinkToFit="1"/>
    </xf>
    <xf numFmtId="182" fontId="125" fillId="0" borderId="0" xfId="64" applyNumberFormat="1" applyFont="1" applyAlignment="1" applyProtection="1">
      <alignment horizontal="left" wrapText="1" shrinkToFit="1"/>
      <protection locked="0"/>
    </xf>
    <xf numFmtId="0" fontId="125" fillId="0" borderId="0" xfId="65" applyFont="1" applyAlignment="1" applyProtection="1">
      <alignment horizontal="right" wrapText="1"/>
      <protection locked="0"/>
    </xf>
    <xf numFmtId="0" fontId="17" fillId="0" borderId="0" xfId="65" applyFont="1" applyAlignment="1" applyProtection="1">
      <alignment horizontal="left" vertical="center"/>
      <protection locked="0"/>
    </xf>
    <xf numFmtId="0" fontId="126" fillId="0" borderId="0" xfId="65" applyFont="1" applyAlignment="1" applyProtection="1">
      <alignment horizontal="left" vertical="center"/>
      <protection locked="0"/>
    </xf>
    <xf numFmtId="0" fontId="122" fillId="0" borderId="0" xfId="65" applyFont="1" applyProtection="1">
      <alignment/>
      <protection locked="0"/>
    </xf>
    <xf numFmtId="0" fontId="20" fillId="0" borderId="53" xfId="65" applyFont="1" applyBorder="1" applyAlignment="1" applyProtection="1">
      <alignment vertical="center"/>
      <protection locked="0"/>
    </xf>
    <xf numFmtId="184" fontId="17" fillId="0" borderId="0" xfId="65" applyNumberFormat="1" applyFont="1" applyAlignment="1" applyProtection="1">
      <alignment horizontal="left" vertical="center"/>
      <protection locked="0"/>
    </xf>
    <xf numFmtId="0" fontId="17" fillId="0" borderId="0" xfId="65" applyFont="1" applyAlignment="1" applyProtection="1">
      <alignment horizontal="right" vertical="center"/>
      <protection locked="0"/>
    </xf>
    <xf numFmtId="0" fontId="17" fillId="0" borderId="0" xfId="65" applyFont="1" applyAlignment="1" applyProtection="1">
      <alignment vertical="center"/>
      <protection locked="0"/>
    </xf>
    <xf numFmtId="0" fontId="119" fillId="0" borderId="0" xfId="65" applyFont="1" applyAlignment="1" applyProtection="1">
      <alignment horizontal="right" vertical="center"/>
      <protection locked="0"/>
    </xf>
    <xf numFmtId="0" fontId="12" fillId="0" borderId="0" xfId="65" applyFont="1" applyFill="1" applyBorder="1" applyAlignment="1" applyProtection="1">
      <alignment horizontal="center" vertical="center"/>
      <protection locked="0"/>
    </xf>
    <xf numFmtId="185" fontId="115" fillId="0" borderId="0" xfId="65" applyNumberFormat="1" applyFont="1" applyFill="1" applyBorder="1" applyAlignment="1" applyProtection="1">
      <alignment vertical="center" shrinkToFit="1"/>
      <protection locked="0"/>
    </xf>
    <xf numFmtId="185" fontId="115" fillId="0" borderId="0" xfId="50" applyNumberFormat="1" applyFont="1" applyFill="1" applyBorder="1" applyAlignment="1" applyProtection="1">
      <alignment vertical="center" shrinkToFit="1"/>
      <protection locked="0"/>
    </xf>
    <xf numFmtId="185" fontId="18" fillId="0" borderId="0" xfId="65" applyNumberFormat="1" applyFont="1" applyFill="1" applyBorder="1" applyAlignment="1" applyProtection="1">
      <alignment vertical="center" shrinkToFit="1"/>
      <protection locked="0"/>
    </xf>
    <xf numFmtId="185" fontId="18" fillId="0" borderId="0" xfId="65" applyNumberFormat="1" applyFont="1" applyFill="1" applyBorder="1" applyAlignment="1">
      <alignment vertical="center" shrinkToFit="1"/>
      <protection/>
    </xf>
    <xf numFmtId="185" fontId="18" fillId="0" borderId="0" xfId="50" applyNumberFormat="1" applyFont="1" applyFill="1" applyBorder="1" applyAlignment="1" applyProtection="1">
      <alignment vertical="center" shrinkToFit="1"/>
      <protection/>
    </xf>
    <xf numFmtId="185" fontId="115" fillId="0" borderId="77" xfId="65" applyNumberFormat="1" applyFont="1" applyFill="1" applyBorder="1" applyAlignment="1" applyProtection="1">
      <alignment vertical="center" shrinkToFit="1"/>
      <protection locked="0"/>
    </xf>
    <xf numFmtId="185" fontId="115" fillId="0" borderId="77" xfId="50" applyNumberFormat="1" applyFont="1" applyFill="1" applyBorder="1" applyAlignment="1" applyProtection="1">
      <alignment vertical="center" shrinkToFit="1"/>
      <protection locked="0"/>
    </xf>
    <xf numFmtId="185" fontId="18" fillId="0" borderId="77" xfId="65" applyNumberFormat="1" applyFont="1" applyFill="1" applyBorder="1" applyAlignment="1" applyProtection="1">
      <alignment vertical="center" shrinkToFit="1"/>
      <protection locked="0"/>
    </xf>
    <xf numFmtId="185" fontId="18" fillId="0" borderId="77" xfId="50" applyNumberFormat="1" applyFont="1" applyFill="1" applyBorder="1" applyAlignment="1" applyProtection="1">
      <alignment vertical="center" shrinkToFit="1"/>
      <protection/>
    </xf>
    <xf numFmtId="187" fontId="21" fillId="0" borderId="0" xfId="65" applyNumberFormat="1" applyFont="1" applyFill="1" applyBorder="1" applyAlignment="1">
      <alignment vertical="center" shrinkToFit="1"/>
      <protection/>
    </xf>
    <xf numFmtId="0" fontId="12" fillId="0" borderId="0" xfId="61" applyFont="1" applyProtection="1">
      <alignment vertical="center"/>
      <protection locked="0"/>
    </xf>
    <xf numFmtId="0" fontId="105" fillId="0" borderId="105" xfId="61" applyFont="1" applyBorder="1" applyProtection="1">
      <alignment vertical="center"/>
      <protection locked="0"/>
    </xf>
    <xf numFmtId="199" fontId="17" fillId="28" borderId="106" xfId="0" applyNumberFormat="1" applyFont="1" applyFill="1" applyBorder="1" applyAlignment="1">
      <alignment horizontal="right" vertical="center" shrinkToFit="1"/>
    </xf>
    <xf numFmtId="199" fontId="17" fillId="28" borderId="42" xfId="61" applyNumberFormat="1" applyFont="1" applyFill="1" applyBorder="1" applyAlignment="1">
      <alignment horizontal="right" vertical="center" shrinkToFit="1"/>
      <protection/>
    </xf>
    <xf numFmtId="199" fontId="17" fillId="28" borderId="68" xfId="61" applyNumberFormat="1" applyFont="1" applyFill="1" applyBorder="1" applyAlignment="1">
      <alignment horizontal="right" vertical="center" shrinkToFit="1"/>
      <protection/>
    </xf>
    <xf numFmtId="199" fontId="17" fillId="28" borderId="62" xfId="61" applyNumberFormat="1" applyFont="1" applyFill="1" applyBorder="1" applyAlignment="1">
      <alignment horizontal="right" vertical="center" shrinkToFit="1"/>
      <protection/>
    </xf>
    <xf numFmtId="199" fontId="17" fillId="28" borderId="57" xfId="61" applyNumberFormat="1" applyFont="1" applyFill="1" applyBorder="1" applyAlignment="1">
      <alignment horizontal="right" vertical="center" shrinkToFit="1"/>
      <protection/>
    </xf>
    <xf numFmtId="0" fontId="127" fillId="0" borderId="0" xfId="0" applyFont="1" applyAlignment="1" applyProtection="1">
      <alignment vertical="top"/>
      <protection locked="0"/>
    </xf>
    <xf numFmtId="200" fontId="128" fillId="0" borderId="107" xfId="61" applyNumberFormat="1" applyFont="1" applyBorder="1" applyProtection="1">
      <alignment vertical="center"/>
      <protection locked="0"/>
    </xf>
    <xf numFmtId="0" fontId="29" fillId="0" borderId="0" xfId="61" applyFont="1" applyProtection="1">
      <alignment vertical="center"/>
      <protection locked="0"/>
    </xf>
    <xf numFmtId="0" fontId="129" fillId="0" borderId="0" xfId="61" applyFont="1" applyAlignment="1" applyProtection="1">
      <alignment horizontal="right" vertical="center"/>
      <protection locked="0"/>
    </xf>
    <xf numFmtId="0" fontId="30" fillId="0" borderId="0" xfId="61" applyFont="1" applyProtection="1">
      <alignment vertical="center"/>
      <protection locked="0"/>
    </xf>
    <xf numFmtId="200" fontId="128" fillId="0" borderId="0" xfId="61" applyNumberFormat="1" applyFont="1" applyProtection="1">
      <alignment vertical="center"/>
      <protection locked="0"/>
    </xf>
    <xf numFmtId="0" fontId="6" fillId="0" borderId="0" xfId="61" applyProtection="1">
      <alignment vertical="center"/>
      <protection locked="0"/>
    </xf>
    <xf numFmtId="0" fontId="12" fillId="0" borderId="51" xfId="61" applyFont="1" applyBorder="1" applyProtection="1">
      <alignment vertical="center"/>
      <protection locked="0"/>
    </xf>
    <xf numFmtId="0" fontId="2" fillId="0" borderId="0" xfId="61" applyFont="1" applyProtection="1">
      <alignment vertical="center"/>
      <protection locked="0"/>
    </xf>
    <xf numFmtId="0" fontId="105" fillId="0" borderId="0" xfId="61" applyFont="1" applyProtection="1">
      <alignment vertical="center"/>
      <protection locked="0"/>
    </xf>
    <xf numFmtId="0" fontId="31" fillId="0" borderId="0" xfId="61" applyFont="1" applyProtection="1">
      <alignment vertical="center"/>
      <protection locked="0"/>
    </xf>
    <xf numFmtId="0" fontId="12" fillId="0" borderId="0" xfId="61" applyFont="1" applyAlignment="1" applyProtection="1">
      <alignment horizontal="center" vertical="center" wrapText="1"/>
      <protection locked="0"/>
    </xf>
    <xf numFmtId="0" fontId="12" fillId="0" borderId="0" xfId="61" applyFont="1" applyAlignment="1" applyProtection="1">
      <alignment vertical="center" wrapText="1"/>
      <protection locked="0"/>
    </xf>
    <xf numFmtId="0" fontId="2" fillId="0" borderId="51" xfId="61" applyFont="1" applyBorder="1" applyAlignment="1" applyProtection="1">
      <alignment horizontal="center" vertical="center" wrapText="1"/>
      <protection locked="0"/>
    </xf>
    <xf numFmtId="0" fontId="127" fillId="0" borderId="0" xfId="61" applyFont="1" applyProtection="1">
      <alignment vertical="center"/>
      <protection locked="0"/>
    </xf>
    <xf numFmtId="38" fontId="6" fillId="0" borderId="0" xfId="61" applyNumberFormat="1" applyProtection="1">
      <alignment vertical="center"/>
      <protection locked="0"/>
    </xf>
    <xf numFmtId="0" fontId="0" fillId="0" borderId="51" xfId="61" applyFont="1" applyBorder="1" applyAlignment="1" applyProtection="1">
      <alignment horizontal="center" vertical="center" wrapText="1"/>
      <protection locked="0"/>
    </xf>
    <xf numFmtId="38" fontId="6" fillId="0" borderId="0" xfId="50" applyFont="1" applyFill="1" applyBorder="1" applyAlignment="1" applyProtection="1">
      <alignment horizontal="center" vertical="center"/>
      <protection locked="0"/>
    </xf>
    <xf numFmtId="38" fontId="6" fillId="0" borderId="0" xfId="50" applyFont="1" applyFill="1" applyBorder="1" applyAlignment="1" applyProtection="1">
      <alignment vertical="center"/>
      <protection locked="0"/>
    </xf>
    <xf numFmtId="0" fontId="127" fillId="0" borderId="0" xfId="65" applyFont="1" applyAlignment="1" applyProtection="1">
      <alignment vertical="center"/>
      <protection locked="0"/>
    </xf>
    <xf numFmtId="0" fontId="127" fillId="0" borderId="107" xfId="61" applyFont="1" applyBorder="1" applyAlignment="1" applyProtection="1">
      <alignment horizontal="right" vertical="top"/>
      <protection locked="0"/>
    </xf>
    <xf numFmtId="0" fontId="130" fillId="0" borderId="108" xfId="61" applyFont="1" applyBorder="1" applyAlignment="1" applyProtection="1">
      <alignment horizontal="center" vertical="center" wrapText="1"/>
      <protection locked="0"/>
    </xf>
    <xf numFmtId="201" fontId="17" fillId="28" borderId="68" xfId="50" applyNumberFormat="1" applyFont="1" applyFill="1" applyBorder="1" applyAlignment="1" applyProtection="1">
      <alignment vertical="center" shrinkToFit="1"/>
      <protection/>
    </xf>
    <xf numFmtId="201" fontId="17" fillId="28" borderId="68" xfId="61" applyNumberFormat="1" applyFont="1" applyFill="1" applyBorder="1" applyAlignment="1">
      <alignment vertical="center" shrinkToFit="1"/>
      <protection/>
    </xf>
    <xf numFmtId="201" fontId="17" fillId="28" borderId="62" xfId="50" applyNumberFormat="1" applyFont="1" applyFill="1" applyBorder="1" applyAlignment="1" applyProtection="1">
      <alignment vertical="center" shrinkToFit="1"/>
      <protection/>
    </xf>
    <xf numFmtId="201" fontId="17" fillId="33" borderId="74" xfId="50" applyNumberFormat="1" applyFont="1" applyFill="1" applyBorder="1" applyAlignment="1" applyProtection="1">
      <alignment vertical="center" shrinkToFit="1"/>
      <protection locked="0"/>
    </xf>
    <xf numFmtId="201" fontId="17" fillId="28" borderId="57" xfId="50" applyNumberFormat="1" applyFont="1" applyFill="1" applyBorder="1" applyAlignment="1" applyProtection="1">
      <alignment vertical="center" shrinkToFit="1"/>
      <protection/>
    </xf>
    <xf numFmtId="201" fontId="17" fillId="28" borderId="42" xfId="61" applyNumberFormat="1" applyFont="1" applyFill="1" applyBorder="1" applyAlignment="1">
      <alignment vertical="center" shrinkToFit="1"/>
      <protection/>
    </xf>
    <xf numFmtId="0" fontId="131" fillId="0" borderId="74" xfId="62" applyFont="1" applyBorder="1" applyAlignment="1">
      <alignment vertical="center" shrinkToFit="1"/>
      <protection/>
    </xf>
    <xf numFmtId="0" fontId="2" fillId="0" borderId="0" xfId="62" applyAlignment="1" applyProtection="1">
      <alignment vertical="center" shrinkToFit="1"/>
      <protection locked="0"/>
    </xf>
    <xf numFmtId="182" fontId="123" fillId="0" borderId="74" xfId="62" applyNumberFormat="1" applyFont="1" applyBorder="1" applyAlignment="1">
      <alignment vertical="center" shrinkToFit="1"/>
      <protection/>
    </xf>
    <xf numFmtId="182" fontId="2" fillId="0" borderId="0" xfId="62" applyNumberFormat="1" applyProtection="1">
      <alignment vertical="center"/>
      <protection locked="0"/>
    </xf>
    <xf numFmtId="0" fontId="2" fillId="0" borderId="46" xfId="62" applyBorder="1" applyProtection="1">
      <alignment vertical="center"/>
      <protection locked="0"/>
    </xf>
    <xf numFmtId="0" fontId="2" fillId="0" borderId="107" xfId="62" applyBorder="1" applyProtection="1">
      <alignment vertical="center"/>
      <protection locked="0"/>
    </xf>
    <xf numFmtId="0" fontId="2" fillId="0" borderId="49" xfId="62" applyBorder="1" applyProtection="1">
      <alignment vertical="center"/>
      <protection locked="0"/>
    </xf>
    <xf numFmtId="0" fontId="2" fillId="0" borderId="53" xfId="62" applyBorder="1" applyProtection="1">
      <alignment vertical="center"/>
      <protection locked="0"/>
    </xf>
    <xf numFmtId="0" fontId="2" fillId="0" borderId="51" xfId="62" applyBorder="1" applyProtection="1">
      <alignment vertical="center"/>
      <protection locked="0"/>
    </xf>
    <xf numFmtId="0" fontId="2" fillId="28" borderId="0" xfId="62" applyFill="1" applyAlignment="1" applyProtection="1">
      <alignment horizontal="left" vertical="center" wrapText="1"/>
      <protection locked="0"/>
    </xf>
    <xf numFmtId="0" fontId="132" fillId="0" borderId="0" xfId="62" applyFont="1" applyProtection="1">
      <alignment vertical="center"/>
      <protection locked="0"/>
    </xf>
    <xf numFmtId="0" fontId="2" fillId="0" borderId="74" xfId="62" applyBorder="1" applyAlignment="1" applyProtection="1">
      <alignment horizontal="left" vertical="center" wrapText="1"/>
      <protection locked="0"/>
    </xf>
    <xf numFmtId="0" fontId="2" fillId="28" borderId="0" xfId="62" applyFill="1" applyProtection="1">
      <alignment vertical="center"/>
      <protection locked="0"/>
    </xf>
    <xf numFmtId="0" fontId="2" fillId="0" borderId="109" xfId="62" applyBorder="1" applyProtection="1">
      <alignment vertical="center"/>
      <protection locked="0"/>
    </xf>
    <xf numFmtId="0" fontId="133" fillId="0" borderId="0" xfId="62" applyFont="1" applyProtection="1">
      <alignment vertical="center"/>
      <protection locked="0"/>
    </xf>
    <xf numFmtId="0" fontId="12" fillId="28" borderId="0" xfId="65" applyFont="1" applyFill="1" applyAlignment="1" applyProtection="1">
      <alignment horizontal="center" vertical="center"/>
      <protection locked="0"/>
    </xf>
    <xf numFmtId="182" fontId="12" fillId="28" borderId="0" xfId="64" applyNumberFormat="1" applyFont="1" applyFill="1" applyAlignment="1" applyProtection="1">
      <alignment vertical="center" shrinkToFit="1"/>
      <protection locked="0"/>
    </xf>
    <xf numFmtId="0" fontId="106" fillId="0" borderId="0" xfId="62" applyFont="1" applyProtection="1">
      <alignment vertical="center"/>
      <protection locked="0"/>
    </xf>
    <xf numFmtId="0" fontId="12" fillId="28" borderId="0" xfId="62" applyFont="1" applyFill="1" applyAlignment="1" applyProtection="1">
      <alignment horizontal="left" vertical="center"/>
      <protection locked="0"/>
    </xf>
    <xf numFmtId="0" fontId="2" fillId="0" borderId="0" xfId="62" applyAlignment="1" applyProtection="1">
      <alignment horizontal="left" vertical="center" wrapText="1"/>
      <protection locked="0"/>
    </xf>
    <xf numFmtId="0" fontId="2" fillId="0" borderId="0" xfId="63" applyProtection="1">
      <alignment vertical="center"/>
      <protection locked="0"/>
    </xf>
    <xf numFmtId="0" fontId="2" fillId="0" borderId="0" xfId="62" applyAlignment="1" applyProtection="1">
      <alignment horizontal="right" vertical="top"/>
      <protection locked="0"/>
    </xf>
    <xf numFmtId="0" fontId="2" fillId="0" borderId="0" xfId="62" applyAlignment="1" applyProtection="1">
      <alignment vertical="top"/>
      <protection locked="0"/>
    </xf>
    <xf numFmtId="0" fontId="0" fillId="0" borderId="0" xfId="63" applyFont="1" applyProtection="1">
      <alignment vertical="center"/>
      <protection locked="0"/>
    </xf>
    <xf numFmtId="0" fontId="134" fillId="0" borderId="0" xfId="62" applyFont="1" applyAlignment="1" applyProtection="1">
      <alignment vertical="top"/>
      <protection locked="0"/>
    </xf>
    <xf numFmtId="0" fontId="2" fillId="0" borderId="44" xfId="62" applyBorder="1" applyProtection="1">
      <alignment vertical="center"/>
      <protection locked="0"/>
    </xf>
    <xf numFmtId="0" fontId="2" fillId="0" borderId="110" xfId="62" applyBorder="1" applyProtection="1">
      <alignment vertical="center"/>
      <protection locked="0"/>
    </xf>
    <xf numFmtId="0" fontId="2" fillId="0" borderId="47" xfId="62" applyBorder="1" applyProtection="1">
      <alignment vertical="center"/>
      <protection locked="0"/>
    </xf>
    <xf numFmtId="0" fontId="135" fillId="0" borderId="0" xfId="62" applyFont="1" applyProtection="1">
      <alignment vertical="center"/>
      <protection locked="0"/>
    </xf>
    <xf numFmtId="0" fontId="106" fillId="0" borderId="0" xfId="62" applyFont="1" applyAlignment="1" applyProtection="1">
      <alignment horizontal="right" vertical="center"/>
      <protection locked="0"/>
    </xf>
    <xf numFmtId="0" fontId="135" fillId="0" borderId="0" xfId="62" applyFont="1" applyAlignment="1" applyProtection="1">
      <alignment horizontal="right" vertical="center"/>
      <protection locked="0"/>
    </xf>
    <xf numFmtId="0" fontId="17" fillId="0" borderId="25" xfId="65" applyFont="1" applyBorder="1" applyAlignment="1" applyProtection="1" quotePrefix="1">
      <alignment horizontal="center" vertical="center"/>
      <protection locked="0"/>
    </xf>
    <xf numFmtId="0" fontId="17" fillId="0" borderId="30" xfId="65" applyFont="1" applyBorder="1" applyAlignment="1" applyProtection="1">
      <alignment horizontal="center" vertical="center"/>
      <protection locked="0"/>
    </xf>
    <xf numFmtId="0" fontId="17" fillId="0" borderId="87" xfId="65" applyFont="1" applyBorder="1" applyAlignment="1" applyProtection="1">
      <alignment horizontal="center" vertical="center"/>
      <protection locked="0"/>
    </xf>
    <xf numFmtId="0" fontId="17" fillId="0" borderId="12" xfId="65" applyFont="1" applyBorder="1" applyAlignment="1" applyProtection="1">
      <alignment horizontal="center" vertical="center"/>
      <protection locked="0"/>
    </xf>
    <xf numFmtId="0" fontId="105" fillId="0" borderId="0" xfId="0" applyFont="1" applyAlignment="1" applyProtection="1">
      <alignment horizontal="left" vertical="center"/>
      <protection locked="0"/>
    </xf>
    <xf numFmtId="0" fontId="17" fillId="0" borderId="111" xfId="61" applyFont="1" applyBorder="1" applyAlignment="1" applyProtection="1">
      <alignment horizontal="right" vertical="center" wrapText="1" indent="1"/>
      <protection locked="0"/>
    </xf>
    <xf numFmtId="182" fontId="12" fillId="0" borderId="0" xfId="64" applyNumberFormat="1" applyFont="1" applyFill="1" applyBorder="1" applyAlignment="1">
      <alignment horizontal="left" vertical="center" indent="1" shrinkToFit="1"/>
      <protection/>
    </xf>
    <xf numFmtId="0" fontId="6" fillId="0" borderId="0" xfId="65" applyFont="1" applyFill="1" applyAlignment="1" applyProtection="1">
      <alignment vertical="center"/>
      <protection locked="0"/>
    </xf>
    <xf numFmtId="0" fontId="12" fillId="0" borderId="0" xfId="65" applyFont="1" applyFill="1" applyAlignment="1" applyProtection="1">
      <alignment horizontal="center" vertical="center"/>
      <protection locked="0"/>
    </xf>
    <xf numFmtId="182" fontId="12" fillId="0" borderId="0" xfId="64" applyNumberFormat="1" applyFont="1" applyFill="1" applyAlignment="1">
      <alignment horizontal="left" vertical="center" indent="1" shrinkToFit="1"/>
      <protection/>
    </xf>
    <xf numFmtId="0" fontId="6" fillId="0" borderId="0" xfId="65" applyFont="1" applyFill="1" applyAlignment="1" applyProtection="1">
      <alignment horizontal="center" vertical="center"/>
      <protection locked="0"/>
    </xf>
    <xf numFmtId="0" fontId="136" fillId="0" borderId="0" xfId="65" applyFont="1" applyFill="1" applyAlignment="1" applyProtection="1">
      <alignment horizontal="left" vertical="center"/>
      <protection locked="0"/>
    </xf>
    <xf numFmtId="0" fontId="6" fillId="0" borderId="0" xfId="65" applyFont="1" applyFill="1" applyProtection="1">
      <alignment/>
      <protection locked="0"/>
    </xf>
    <xf numFmtId="0" fontId="12" fillId="3" borderId="112" xfId="0" applyFont="1" applyFill="1" applyBorder="1" applyAlignment="1" applyProtection="1">
      <alignment horizontal="center" vertical="center" wrapText="1"/>
      <protection locked="0"/>
    </xf>
    <xf numFmtId="0" fontId="12" fillId="3" borderId="44" xfId="61" applyFont="1" applyFill="1" applyBorder="1" applyAlignment="1" applyProtection="1">
      <alignment horizontal="center" vertical="center" wrapText="1"/>
      <protection locked="0"/>
    </xf>
    <xf numFmtId="0" fontId="12" fillId="3" borderId="113" xfId="61" applyFont="1" applyFill="1" applyBorder="1" applyAlignment="1" applyProtection="1">
      <alignment horizontal="center" vertical="center" wrapText="1"/>
      <protection locked="0"/>
    </xf>
    <xf numFmtId="0" fontId="17" fillId="0" borderId="100" xfId="61" applyFont="1" applyBorder="1" applyProtection="1">
      <alignment vertical="center"/>
      <protection locked="0"/>
    </xf>
    <xf numFmtId="0" fontId="17" fillId="0" borderId="91" xfId="61" applyFont="1" applyBorder="1" applyProtection="1">
      <alignment vertical="center"/>
      <protection locked="0"/>
    </xf>
    <xf numFmtId="0" fontId="17" fillId="0" borderId="74" xfId="61" applyFont="1" applyBorder="1" applyAlignment="1" applyProtection="1">
      <alignment horizontal="center" vertical="center" wrapText="1"/>
      <protection locked="0"/>
    </xf>
    <xf numFmtId="0" fontId="137" fillId="0" borderId="74" xfId="61" applyFont="1" applyBorder="1" applyAlignment="1" applyProtection="1">
      <alignment horizontal="center" vertical="center" wrapText="1"/>
      <protection locked="0"/>
    </xf>
    <xf numFmtId="0" fontId="17" fillId="0" borderId="29" xfId="61" applyFont="1" applyBorder="1" applyAlignment="1" applyProtection="1">
      <alignment horizontal="center" vertical="center"/>
      <protection locked="0"/>
    </xf>
    <xf numFmtId="0" fontId="137" fillId="0" borderId="100" xfId="61" applyFont="1" applyBorder="1" applyAlignment="1" applyProtection="1">
      <alignment horizontal="right" vertical="center" wrapText="1"/>
      <protection locked="0"/>
    </xf>
    <xf numFmtId="196" fontId="17" fillId="35" borderId="114" xfId="61" applyNumberFormat="1" applyFont="1" applyFill="1" applyBorder="1" applyAlignment="1" applyProtection="1">
      <alignment horizontal="right" vertical="center"/>
      <protection locked="0"/>
    </xf>
    <xf numFmtId="200" fontId="128" fillId="0" borderId="0" xfId="61" applyNumberFormat="1" applyFont="1" applyBorder="1" applyProtection="1">
      <alignment vertical="center"/>
      <protection locked="0"/>
    </xf>
    <xf numFmtId="0" fontId="138" fillId="0" borderId="0" xfId="65" applyFont="1" applyAlignment="1" applyProtection="1">
      <alignment vertical="top"/>
      <protection locked="0"/>
    </xf>
    <xf numFmtId="0" fontId="12" fillId="0" borderId="0" xfId="65" applyFont="1" applyFill="1" applyBorder="1" applyAlignment="1" applyProtection="1">
      <alignment horizontal="left" vertical="top"/>
      <protection locked="0"/>
    </xf>
    <xf numFmtId="0" fontId="12" fillId="0" borderId="115" xfId="61" applyFont="1" applyBorder="1" applyAlignment="1" applyProtection="1">
      <alignment horizontal="center" vertical="center" wrapText="1"/>
      <protection locked="0"/>
    </xf>
    <xf numFmtId="0" fontId="12" fillId="3" borderId="116" xfId="61" applyFont="1" applyFill="1" applyBorder="1" applyAlignment="1" applyProtection="1">
      <alignment horizontal="center" vertical="center" wrapText="1"/>
      <protection locked="0"/>
    </xf>
    <xf numFmtId="0" fontId="17" fillId="33" borderId="42" xfId="61" applyFont="1" applyFill="1" applyBorder="1" applyAlignment="1" applyProtection="1">
      <alignment horizontal="center" vertical="center"/>
      <protection locked="0"/>
    </xf>
    <xf numFmtId="0" fontId="139" fillId="0" borderId="100" xfId="61" applyFont="1" applyBorder="1" applyAlignment="1" applyProtection="1">
      <alignment horizontal="center" vertical="center" wrapText="1"/>
      <protection locked="0"/>
    </xf>
    <xf numFmtId="0" fontId="117" fillId="0" borderId="89" xfId="61" applyFont="1" applyBorder="1" applyAlignment="1" applyProtection="1">
      <alignment horizontal="center" vertical="top" wrapText="1"/>
      <protection locked="0"/>
    </xf>
    <xf numFmtId="0" fontId="117" fillId="3" borderId="117" xfId="0" applyFont="1" applyFill="1" applyBorder="1" applyAlignment="1" applyProtection="1">
      <alignment horizontal="center" vertical="top" wrapText="1"/>
      <protection locked="0"/>
    </xf>
    <xf numFmtId="0" fontId="117" fillId="3" borderId="47" xfId="61" applyFont="1" applyFill="1" applyBorder="1" applyAlignment="1" applyProtection="1">
      <alignment horizontal="center" vertical="top" wrapText="1"/>
      <protection locked="0"/>
    </xf>
    <xf numFmtId="0" fontId="117" fillId="0" borderId="69" xfId="61" applyFont="1" applyBorder="1" applyAlignment="1" applyProtection="1">
      <alignment horizontal="center" vertical="top" wrapText="1"/>
      <protection locked="0"/>
    </xf>
    <xf numFmtId="0" fontId="117" fillId="3" borderId="118" xfId="61" applyFont="1" applyFill="1" applyBorder="1" applyAlignment="1" applyProtection="1">
      <alignment horizontal="center" vertical="top" wrapText="1"/>
      <protection locked="0"/>
    </xf>
    <xf numFmtId="0" fontId="117" fillId="3" borderId="58" xfId="61" applyFont="1" applyFill="1" applyBorder="1" applyAlignment="1" applyProtection="1">
      <alignment horizontal="center" vertical="top" wrapText="1"/>
      <protection locked="0"/>
    </xf>
    <xf numFmtId="185" fontId="17" fillId="28" borderId="115" xfId="50" applyNumberFormat="1" applyFont="1" applyFill="1" applyBorder="1" applyAlignment="1" applyProtection="1">
      <alignment vertical="center" shrinkToFit="1"/>
      <protection/>
    </xf>
    <xf numFmtId="185" fontId="17" fillId="28" borderId="119" xfId="50" applyNumberFormat="1" applyFont="1" applyFill="1" applyBorder="1" applyAlignment="1" applyProtection="1">
      <alignment vertical="center" shrinkToFit="1"/>
      <protection/>
    </xf>
    <xf numFmtId="185" fontId="17" fillId="28" borderId="113" xfId="50" applyNumberFormat="1" applyFont="1" applyFill="1" applyBorder="1" applyAlignment="1" applyProtection="1">
      <alignment vertical="center" shrinkToFit="1"/>
      <protection/>
    </xf>
    <xf numFmtId="197" fontId="140" fillId="28" borderId="44" xfId="61" applyNumberFormat="1" applyFont="1" applyFill="1" applyBorder="1" applyAlignment="1" applyProtection="1">
      <alignment vertical="top" shrinkToFit="1"/>
      <protection locked="0"/>
    </xf>
    <xf numFmtId="38" fontId="140" fillId="28" borderId="112" xfId="50" applyFont="1" applyFill="1" applyBorder="1" applyAlignment="1" applyProtection="1">
      <alignment vertical="top" shrinkToFit="1"/>
      <protection locked="0"/>
    </xf>
    <xf numFmtId="198" fontId="17" fillId="28" borderId="69" xfId="50" applyNumberFormat="1" applyFont="1" applyFill="1" applyBorder="1" applyAlignment="1" applyProtection="1">
      <alignment horizontal="right" vertical="center" shrinkToFit="1"/>
      <protection locked="0"/>
    </xf>
    <xf numFmtId="0" fontId="17" fillId="33" borderId="74" xfId="61" applyFont="1" applyFill="1" applyBorder="1" applyAlignment="1" applyProtection="1">
      <alignment horizontal="center" vertical="center"/>
      <protection locked="0"/>
    </xf>
    <xf numFmtId="199" fontId="140" fillId="28" borderId="115" xfId="50" applyNumberFormat="1" applyFont="1" applyFill="1" applyBorder="1" applyAlignment="1" applyProtection="1">
      <alignment vertical="top" shrinkToFit="1"/>
      <protection locked="0"/>
    </xf>
    <xf numFmtId="0" fontId="17" fillId="35" borderId="74" xfId="65" applyFont="1" applyFill="1" applyBorder="1" applyAlignment="1" applyProtection="1">
      <alignment horizontal="center" vertical="center"/>
      <protection locked="0"/>
    </xf>
    <xf numFmtId="185" fontId="141" fillId="0" borderId="0" xfId="65" applyNumberFormat="1" applyFont="1" applyAlignment="1" applyProtection="1">
      <alignment horizontal="right" vertical="top" shrinkToFit="1"/>
      <protection locked="0"/>
    </xf>
    <xf numFmtId="0" fontId="12" fillId="0" borderId="0" xfId="65" applyFont="1" applyFill="1" applyBorder="1" applyAlignment="1" applyProtection="1">
      <alignment vertical="top"/>
      <protection locked="0"/>
    </xf>
    <xf numFmtId="0" fontId="17" fillId="0" borderId="95" xfId="65" applyFont="1" applyBorder="1" applyAlignment="1" applyProtection="1">
      <alignment horizontal="center" vertical="center" wrapText="1"/>
      <protection locked="0"/>
    </xf>
    <xf numFmtId="0" fontId="17" fillId="0" borderId="107" xfId="65" applyFont="1" applyBorder="1" applyAlignment="1" applyProtection="1">
      <alignment horizontal="center" vertical="center" wrapText="1"/>
      <protection locked="0"/>
    </xf>
    <xf numFmtId="0" fontId="17" fillId="35" borderId="91" xfId="65" applyFont="1" applyFill="1" applyBorder="1" applyAlignment="1" applyProtection="1">
      <alignment horizontal="center" vertical="center" wrapText="1"/>
      <protection locked="0"/>
    </xf>
    <xf numFmtId="0" fontId="17" fillId="35" borderId="14" xfId="65" applyFont="1" applyFill="1" applyBorder="1" applyAlignment="1" applyProtection="1">
      <alignment horizontal="center" vertical="center" wrapText="1"/>
      <protection locked="0"/>
    </xf>
    <xf numFmtId="185" fontId="18" fillId="35" borderId="89" xfId="50" applyNumberFormat="1" applyFont="1" applyFill="1" applyBorder="1" applyAlignment="1" applyProtection="1">
      <alignment vertical="center" wrapText="1"/>
      <protection locked="0"/>
    </xf>
    <xf numFmtId="0" fontId="6" fillId="0" borderId="0" xfId="65" applyFont="1" applyAlignment="1" applyProtection="1">
      <alignment horizontal="right" vertical="top"/>
      <protection locked="0"/>
    </xf>
    <xf numFmtId="201" fontId="17" fillId="33" borderId="89" xfId="50" applyNumberFormat="1" applyFont="1" applyFill="1" applyBorder="1" applyAlignment="1" applyProtection="1">
      <alignment vertical="center" shrinkToFit="1"/>
      <protection locked="0"/>
    </xf>
    <xf numFmtId="201" fontId="17" fillId="28" borderId="89" xfId="61" applyNumberFormat="1" applyFont="1" applyFill="1" applyBorder="1" applyAlignment="1">
      <alignment vertical="center" shrinkToFit="1"/>
      <protection/>
    </xf>
    <xf numFmtId="185" fontId="18" fillId="35" borderId="120" xfId="50" applyNumberFormat="1" applyFont="1" applyFill="1" applyBorder="1" applyAlignment="1" applyProtection="1">
      <alignment vertical="center" wrapText="1"/>
      <protection locked="0"/>
    </xf>
    <xf numFmtId="0" fontId="17" fillId="0" borderId="89" xfId="61" applyFont="1" applyBorder="1" applyAlignment="1" applyProtection="1">
      <alignment horizontal="center" vertical="center" wrapText="1"/>
      <protection locked="0"/>
    </xf>
    <xf numFmtId="0" fontId="2" fillId="0" borderId="121" xfId="65" applyBorder="1" applyAlignment="1" applyProtection="1">
      <alignment horizontal="center" vertical="center" shrinkToFit="1"/>
      <protection locked="0"/>
    </xf>
    <xf numFmtId="194" fontId="142" fillId="28" borderId="122" xfId="50" applyNumberFormat="1" applyFont="1" applyFill="1" applyBorder="1" applyAlignment="1" applyProtection="1">
      <alignment vertical="center" shrinkToFit="1"/>
      <protection/>
    </xf>
    <xf numFmtId="185" fontId="18" fillId="34" borderId="81" xfId="65" applyNumberFormat="1" applyFont="1" applyFill="1" applyBorder="1" applyAlignment="1" applyProtection="1">
      <alignment vertical="center" shrinkToFit="1"/>
      <protection locked="0"/>
    </xf>
    <xf numFmtId="185" fontId="18" fillId="34" borderId="120" xfId="50" applyNumberFormat="1" applyFont="1" applyFill="1" applyBorder="1" applyAlignment="1" applyProtection="1">
      <alignment vertical="center" shrinkToFit="1"/>
      <protection locked="0"/>
    </xf>
    <xf numFmtId="185" fontId="18" fillId="34" borderId="89" xfId="50" applyNumberFormat="1" applyFont="1" applyFill="1" applyBorder="1" applyAlignment="1" applyProtection="1">
      <alignment vertical="center" shrinkToFit="1"/>
      <protection locked="0"/>
    </xf>
    <xf numFmtId="185" fontId="18" fillId="35" borderId="89" xfId="50" applyNumberFormat="1" applyFont="1" applyFill="1" applyBorder="1" applyAlignment="1" applyProtection="1">
      <alignment vertical="center" shrinkToFit="1"/>
      <protection locked="0"/>
    </xf>
    <xf numFmtId="185" fontId="18" fillId="35" borderId="121" xfId="50" applyNumberFormat="1" applyFont="1" applyFill="1" applyBorder="1" applyAlignment="1" applyProtection="1">
      <alignment vertical="center" shrinkToFit="1"/>
      <protection locked="0"/>
    </xf>
    <xf numFmtId="185" fontId="18" fillId="34" borderId="81" xfId="50" applyNumberFormat="1" applyFont="1" applyFill="1" applyBorder="1" applyAlignment="1" applyProtection="1">
      <alignment vertical="center" shrinkToFit="1"/>
      <protection locked="0"/>
    </xf>
    <xf numFmtId="185" fontId="18" fillId="28" borderId="77" xfId="50" applyNumberFormat="1" applyFont="1" applyFill="1" applyBorder="1" applyAlignment="1" applyProtection="1">
      <alignment vertical="center" shrinkToFit="1"/>
      <protection/>
    </xf>
    <xf numFmtId="190" fontId="2" fillId="34" borderId="0" xfId="65" applyNumberFormat="1" applyFill="1" applyAlignment="1" applyProtection="1">
      <alignment horizontal="center" vertical="center" shrinkToFit="1"/>
      <protection locked="0"/>
    </xf>
    <xf numFmtId="0" fontId="6" fillId="0" borderId="0" xfId="65" applyFont="1" applyBorder="1" applyAlignment="1" applyProtection="1">
      <alignment horizontal="right" vertical="top"/>
      <protection locked="0"/>
    </xf>
    <xf numFmtId="185" fontId="18" fillId="28" borderId="19" xfId="50" applyNumberFormat="1" applyFont="1" applyFill="1" applyBorder="1" applyAlignment="1" applyProtection="1">
      <alignment vertical="center" shrinkToFit="1"/>
      <protection/>
    </xf>
    <xf numFmtId="185" fontId="18" fillId="28" borderId="0" xfId="50" applyNumberFormat="1" applyFont="1" applyFill="1" applyBorder="1" applyAlignment="1" applyProtection="1">
      <alignment vertical="center" shrinkToFit="1"/>
      <protection/>
    </xf>
    <xf numFmtId="185" fontId="18" fillId="28" borderId="53" xfId="50" applyNumberFormat="1" applyFont="1" applyFill="1" applyBorder="1" applyAlignment="1" applyProtection="1">
      <alignment vertical="center" shrinkToFit="1"/>
      <protection/>
    </xf>
    <xf numFmtId="185" fontId="18" fillId="28" borderId="73" xfId="50" applyNumberFormat="1" applyFont="1" applyFill="1" applyBorder="1" applyAlignment="1" applyProtection="1">
      <alignment vertical="center" shrinkToFit="1"/>
      <protection/>
    </xf>
    <xf numFmtId="0" fontId="143" fillId="0" borderId="0" xfId="65" applyFont="1" applyAlignment="1" applyProtection="1">
      <alignment horizontal="left"/>
      <protection locked="0"/>
    </xf>
    <xf numFmtId="0" fontId="143" fillId="0" borderId="0" xfId="65" applyFont="1" applyFill="1" applyAlignment="1" applyProtection="1">
      <alignment horizontal="right"/>
      <protection locked="0"/>
    </xf>
    <xf numFmtId="194" fontId="142" fillId="28" borderId="25" xfId="50" applyNumberFormat="1" applyFont="1" applyFill="1" applyBorder="1" applyAlignment="1" applyProtection="1">
      <alignment vertical="center" shrinkToFit="1"/>
      <protection/>
    </xf>
    <xf numFmtId="190" fontId="18" fillId="34" borderId="12" xfId="50" applyNumberFormat="1" applyFont="1" applyFill="1" applyBorder="1" applyAlignment="1" applyProtection="1">
      <alignment vertical="center" shrinkToFit="1"/>
      <protection locked="0"/>
    </xf>
    <xf numFmtId="0" fontId="21" fillId="33" borderId="85" xfId="50" applyNumberFormat="1" applyFont="1" applyFill="1" applyBorder="1" applyAlignment="1" applyProtection="1">
      <alignment horizontal="right" vertical="center" shrinkToFit="1"/>
      <protection locked="0"/>
    </xf>
    <xf numFmtId="194" fontId="115" fillId="33" borderId="25" xfId="50" applyNumberFormat="1" applyFont="1" applyFill="1" applyBorder="1" applyAlignment="1" applyProtection="1">
      <alignment horizontal="right" vertical="center" shrinkToFit="1"/>
      <protection locked="0"/>
    </xf>
    <xf numFmtId="194" fontId="115" fillId="33" borderId="94" xfId="50" applyNumberFormat="1" applyFont="1" applyFill="1" applyBorder="1" applyAlignment="1" applyProtection="1">
      <alignment horizontal="right" vertical="center" shrinkToFit="1"/>
      <protection locked="0"/>
    </xf>
    <xf numFmtId="194" fontId="142" fillId="28" borderId="93" xfId="50" applyNumberFormat="1" applyFont="1" applyFill="1" applyBorder="1" applyAlignment="1" applyProtection="1">
      <alignment vertical="center" shrinkToFit="1"/>
      <protection/>
    </xf>
    <xf numFmtId="194" fontId="142" fillId="28" borderId="92" xfId="50" applyNumberFormat="1" applyFont="1" applyFill="1" applyBorder="1" applyAlignment="1" applyProtection="1">
      <alignment vertical="center" shrinkToFit="1"/>
      <protection/>
    </xf>
    <xf numFmtId="194" fontId="142" fillId="28" borderId="95" xfId="50" applyNumberFormat="1" applyFont="1" applyFill="1" applyBorder="1" applyAlignment="1" applyProtection="1">
      <alignment vertical="center" shrinkToFit="1"/>
      <protection/>
    </xf>
    <xf numFmtId="185" fontId="18" fillId="0" borderId="53" xfId="50" applyNumberFormat="1" applyFont="1" applyFill="1" applyBorder="1" applyAlignment="1" applyProtection="1">
      <alignment vertical="center" shrinkToFit="1"/>
      <protection/>
    </xf>
    <xf numFmtId="185" fontId="18" fillId="0" borderId="19" xfId="50" applyNumberFormat="1" applyFont="1" applyFill="1" applyBorder="1" applyAlignment="1" applyProtection="1">
      <alignment vertical="center" shrinkToFit="1"/>
      <protection/>
    </xf>
    <xf numFmtId="194" fontId="142" fillId="33" borderId="95" xfId="50" applyNumberFormat="1" applyFont="1" applyFill="1" applyBorder="1" applyAlignment="1" applyProtection="1">
      <alignment vertical="center" shrinkToFit="1"/>
      <protection/>
    </xf>
    <xf numFmtId="194" fontId="142" fillId="33" borderId="93" xfId="50" applyNumberFormat="1" applyFont="1" applyFill="1" applyBorder="1" applyAlignment="1" applyProtection="1">
      <alignment vertical="center" shrinkToFit="1"/>
      <protection/>
    </xf>
    <xf numFmtId="194" fontId="142" fillId="33" borderId="92" xfId="50" applyNumberFormat="1" applyFont="1" applyFill="1" applyBorder="1" applyAlignment="1" applyProtection="1">
      <alignment vertical="center" shrinkToFit="1"/>
      <protection/>
    </xf>
    <xf numFmtId="190" fontId="18" fillId="33" borderId="12" xfId="50" applyNumberFormat="1" applyFont="1" applyFill="1" applyBorder="1" applyAlignment="1" applyProtection="1">
      <alignment horizontal="right" vertical="center" shrinkToFit="1"/>
      <protection locked="0"/>
    </xf>
    <xf numFmtId="190" fontId="18" fillId="33" borderId="11" xfId="50" applyNumberFormat="1" applyFont="1" applyFill="1" applyBorder="1" applyAlignment="1" applyProtection="1">
      <alignment horizontal="right" vertical="center" shrinkToFit="1"/>
      <protection locked="0"/>
    </xf>
    <xf numFmtId="190" fontId="18" fillId="33" borderId="13" xfId="50" applyNumberFormat="1" applyFont="1" applyFill="1" applyBorder="1" applyAlignment="1" applyProtection="1">
      <alignment vertical="center" shrinkToFit="1"/>
      <protection/>
    </xf>
    <xf numFmtId="185" fontId="18" fillId="33" borderId="25" xfId="50" applyNumberFormat="1" applyFont="1" applyFill="1" applyBorder="1" applyAlignment="1" applyProtection="1">
      <alignment vertical="center" shrinkToFit="1"/>
      <protection locked="0"/>
    </xf>
    <xf numFmtId="185" fontId="18" fillId="33" borderId="93" xfId="50" applyNumberFormat="1" applyFont="1" applyFill="1" applyBorder="1" applyAlignment="1" applyProtection="1">
      <alignment vertical="center" shrinkToFit="1"/>
      <protection locked="0"/>
    </xf>
    <xf numFmtId="185" fontId="18" fillId="33" borderId="92" xfId="50" applyNumberFormat="1" applyFont="1" applyFill="1" applyBorder="1" applyAlignment="1" applyProtection="1">
      <alignment vertical="center" shrinkToFit="1"/>
      <protection/>
    </xf>
    <xf numFmtId="185" fontId="18" fillId="33" borderId="87" xfId="50" applyNumberFormat="1" applyFont="1" applyFill="1" applyBorder="1" applyAlignment="1" applyProtection="1">
      <alignment vertical="center" shrinkToFit="1"/>
      <protection locked="0"/>
    </xf>
    <xf numFmtId="185" fontId="18" fillId="33" borderId="74" xfId="50" applyNumberFormat="1" applyFont="1" applyFill="1" applyBorder="1" applyAlignment="1" applyProtection="1">
      <alignment vertical="center" shrinkToFit="1"/>
      <protection locked="0"/>
    </xf>
    <xf numFmtId="185" fontId="18" fillId="33" borderId="28" xfId="50" applyNumberFormat="1" applyFont="1" applyFill="1" applyBorder="1" applyAlignment="1" applyProtection="1">
      <alignment vertical="center" shrinkToFit="1"/>
      <protection/>
    </xf>
    <xf numFmtId="185" fontId="18" fillId="33" borderId="88" xfId="50" applyNumberFormat="1" applyFont="1" applyFill="1" applyBorder="1" applyAlignment="1" applyProtection="1">
      <alignment vertical="center" shrinkToFit="1"/>
      <protection/>
    </xf>
    <xf numFmtId="185" fontId="18" fillId="33" borderId="12" xfId="50" applyNumberFormat="1" applyFont="1" applyFill="1" applyBorder="1" applyAlignment="1" applyProtection="1">
      <alignment vertical="center" shrinkToFit="1"/>
      <protection locked="0"/>
    </xf>
    <xf numFmtId="185" fontId="18" fillId="33" borderId="11" xfId="50" applyNumberFormat="1" applyFont="1" applyFill="1" applyBorder="1" applyAlignment="1" applyProtection="1">
      <alignment vertical="center" shrinkToFit="1"/>
      <protection locked="0"/>
    </xf>
    <xf numFmtId="185" fontId="18" fillId="33" borderId="10" xfId="50" applyNumberFormat="1" applyFont="1" applyFill="1" applyBorder="1" applyAlignment="1" applyProtection="1">
      <alignment vertical="center" shrinkToFit="1"/>
      <protection/>
    </xf>
    <xf numFmtId="185" fontId="18" fillId="33" borderId="36" xfId="50" applyNumberFormat="1" applyFont="1" applyFill="1" applyBorder="1" applyAlignment="1" applyProtection="1">
      <alignment vertical="center" shrinkToFit="1"/>
      <protection locked="0"/>
    </xf>
    <xf numFmtId="185" fontId="18" fillId="33" borderId="35" xfId="50" applyNumberFormat="1" applyFont="1" applyFill="1" applyBorder="1" applyAlignment="1" applyProtection="1">
      <alignment vertical="center" shrinkToFit="1"/>
      <protection locked="0"/>
    </xf>
    <xf numFmtId="185" fontId="18" fillId="33" borderId="34" xfId="50" applyNumberFormat="1" applyFont="1" applyFill="1" applyBorder="1" applyAlignment="1" applyProtection="1">
      <alignment vertical="center" shrinkToFit="1"/>
      <protection/>
    </xf>
    <xf numFmtId="185" fontId="18" fillId="33" borderId="79" xfId="65" applyNumberFormat="1" applyFont="1" applyFill="1" applyBorder="1" applyAlignment="1" applyProtection="1">
      <alignment vertical="center" shrinkToFit="1"/>
      <protection locked="0"/>
    </xf>
    <xf numFmtId="185" fontId="18" fillId="33" borderId="81" xfId="65" applyNumberFormat="1" applyFont="1" applyFill="1" applyBorder="1" applyAlignment="1" applyProtection="1">
      <alignment vertical="center" shrinkToFit="1"/>
      <protection locked="0"/>
    </xf>
    <xf numFmtId="185" fontId="18" fillId="33" borderId="80" xfId="65" applyNumberFormat="1" applyFont="1" applyFill="1" applyBorder="1" applyAlignment="1">
      <alignment vertical="center" shrinkToFit="1"/>
      <protection/>
    </xf>
    <xf numFmtId="0" fontId="33" fillId="0" borderId="0" xfId="65" applyFont="1" applyAlignment="1" applyProtection="1">
      <alignment horizontal="left" vertical="center"/>
      <protection locked="0"/>
    </xf>
    <xf numFmtId="0" fontId="2" fillId="0" borderId="0" xfId="62" applyAlignment="1" applyProtection="1">
      <alignment horizontal="left" vertical="top" wrapText="1"/>
      <protection locked="0"/>
    </xf>
    <xf numFmtId="0" fontId="2" fillId="28" borderId="66" xfId="62" applyFill="1" applyBorder="1" applyAlignment="1" applyProtection="1">
      <alignment horizontal="center" vertical="center"/>
      <protection locked="0"/>
    </xf>
    <xf numFmtId="0" fontId="2" fillId="28" borderId="123" xfId="62" applyFill="1" applyBorder="1" applyAlignment="1" applyProtection="1">
      <alignment horizontal="center" vertical="center"/>
      <protection locked="0"/>
    </xf>
    <xf numFmtId="0" fontId="2" fillId="28" borderId="124" xfId="62" applyFill="1" applyBorder="1" applyAlignment="1" applyProtection="1">
      <alignment horizontal="center" vertical="center"/>
      <protection locked="0"/>
    </xf>
    <xf numFmtId="0" fontId="2" fillId="0" borderId="0" xfId="62" applyAlignment="1" applyProtection="1">
      <alignment horizontal="left" vertical="center" wrapText="1"/>
      <protection locked="0"/>
    </xf>
    <xf numFmtId="0" fontId="2" fillId="34" borderId="66" xfId="62" applyFill="1" applyBorder="1" applyAlignment="1" applyProtection="1">
      <alignment horizontal="center" vertical="center"/>
      <protection locked="0"/>
    </xf>
    <xf numFmtId="0" fontId="2" fillId="34" borderId="123" xfId="62" applyFill="1" applyBorder="1" applyAlignment="1" applyProtection="1">
      <alignment horizontal="center" vertical="center"/>
      <protection locked="0"/>
    </xf>
    <xf numFmtId="0" fontId="2" fillId="34" borderId="124" xfId="62" applyFill="1" applyBorder="1" applyAlignment="1" applyProtection="1">
      <alignment horizontal="center" vertical="center"/>
      <protection locked="0"/>
    </xf>
    <xf numFmtId="182" fontId="12" fillId="35" borderId="100" xfId="64" applyNumberFormat="1" applyFont="1" applyFill="1" applyBorder="1" applyAlignment="1" applyProtection="1">
      <alignment horizontal="left" vertical="center" indent="1"/>
      <protection locked="0"/>
    </xf>
    <xf numFmtId="182" fontId="12" fillId="35" borderId="91" xfId="64" applyNumberFormat="1" applyFont="1" applyFill="1" applyBorder="1" applyAlignment="1" applyProtection="1">
      <alignment horizontal="left" vertical="center" indent="1"/>
      <protection locked="0"/>
    </xf>
    <xf numFmtId="182" fontId="12" fillId="35" borderId="89" xfId="64" applyNumberFormat="1" applyFont="1" applyFill="1" applyBorder="1" applyAlignment="1" applyProtection="1">
      <alignment horizontal="left" vertical="center" indent="1"/>
      <protection locked="0"/>
    </xf>
    <xf numFmtId="182" fontId="144" fillId="28" borderId="107" xfId="64" applyNumberFormat="1" applyFont="1" applyFill="1" applyBorder="1" applyAlignment="1" applyProtection="1">
      <alignment horizontal="left" vertical="center" shrinkToFit="1"/>
      <protection locked="0"/>
    </xf>
    <xf numFmtId="0" fontId="2" fillId="0" borderId="0" xfId="62" applyAlignment="1" applyProtection="1">
      <alignment horizontal="left" vertical="center" wrapText="1" indent="1"/>
      <protection locked="0"/>
    </xf>
    <xf numFmtId="0" fontId="12" fillId="0" borderId="74" xfId="65" applyFont="1" applyBorder="1" applyAlignment="1" applyProtection="1">
      <alignment horizontal="center" vertical="center"/>
      <protection locked="0"/>
    </xf>
    <xf numFmtId="0" fontId="2" fillId="35" borderId="66" xfId="62" applyFill="1" applyBorder="1" applyAlignment="1" applyProtection="1">
      <alignment horizontal="center" vertical="center"/>
      <protection locked="0"/>
    </xf>
    <xf numFmtId="0" fontId="2" fillId="35" borderId="123" xfId="62" applyFill="1" applyBorder="1" applyAlignment="1" applyProtection="1">
      <alignment horizontal="center" vertical="center"/>
      <protection locked="0"/>
    </xf>
    <xf numFmtId="0" fontId="2" fillId="35" borderId="124" xfId="62" applyFill="1" applyBorder="1" applyAlignment="1" applyProtection="1">
      <alignment horizontal="center" vertical="center"/>
      <protection locked="0"/>
    </xf>
    <xf numFmtId="0" fontId="20" fillId="0" borderId="0" xfId="62" applyFont="1" applyAlignment="1" applyProtection="1">
      <alignment horizontal="center" vertical="center"/>
      <protection locked="0"/>
    </xf>
    <xf numFmtId="0" fontId="17" fillId="0" borderId="0" xfId="62" applyFont="1" applyAlignment="1" applyProtection="1">
      <alignment horizontal="center" vertical="center"/>
      <protection locked="0"/>
    </xf>
    <xf numFmtId="0" fontId="12" fillId="0" borderId="0" xfId="62" applyFont="1" applyAlignment="1" applyProtection="1">
      <alignment horizontal="left" vertical="center"/>
      <protection locked="0"/>
    </xf>
    <xf numFmtId="0" fontId="2" fillId="28" borderId="0" xfId="62" applyFill="1" applyAlignment="1" applyProtection="1">
      <alignment horizontal="left" vertical="center" wrapText="1" indent="1"/>
      <protection locked="0"/>
    </xf>
    <xf numFmtId="0" fontId="2" fillId="0" borderId="125" xfId="62" applyBorder="1" applyAlignment="1" applyProtection="1">
      <alignment horizontal="center" vertical="center" wrapText="1"/>
      <protection locked="0"/>
    </xf>
    <xf numFmtId="0" fontId="2" fillId="0" borderId="80" xfId="62" applyBorder="1" applyAlignment="1" applyProtection="1">
      <alignment horizontal="center" vertical="center" wrapText="1"/>
      <protection locked="0"/>
    </xf>
    <xf numFmtId="0" fontId="2" fillId="38" borderId="81" xfId="62" applyFill="1" applyBorder="1" applyAlignment="1" applyProtection="1">
      <alignment horizontal="left" vertical="center" wrapText="1" indent="1"/>
      <protection locked="0"/>
    </xf>
    <xf numFmtId="0" fontId="2" fillId="38" borderId="98" xfId="62" applyFill="1" applyBorder="1" applyAlignment="1" applyProtection="1">
      <alignment horizontal="left" vertical="center" wrapText="1" indent="1"/>
      <protection locked="0"/>
    </xf>
    <xf numFmtId="0" fontId="2" fillId="38" borderId="78" xfId="62" applyFill="1" applyBorder="1" applyAlignment="1" applyProtection="1">
      <alignment horizontal="left" vertical="center" wrapText="1" indent="1"/>
      <protection locked="0"/>
    </xf>
    <xf numFmtId="0" fontId="2" fillId="35" borderId="74" xfId="62" applyFill="1" applyBorder="1" applyAlignment="1" applyProtection="1">
      <alignment horizontal="left" vertical="center" wrapText="1" indent="1"/>
      <protection locked="0"/>
    </xf>
    <xf numFmtId="0" fontId="2" fillId="0" borderId="18" xfId="62" applyBorder="1" applyAlignment="1" applyProtection="1">
      <alignment horizontal="center" vertical="center"/>
      <protection locked="0"/>
    </xf>
    <xf numFmtId="0" fontId="2" fillId="36" borderId="36" xfId="62" applyFill="1" applyBorder="1" applyAlignment="1" applyProtection="1">
      <alignment horizontal="center" vertical="center" textRotation="255" wrapText="1"/>
      <protection locked="0"/>
    </xf>
    <xf numFmtId="0" fontId="2" fillId="36" borderId="18" xfId="62" applyFill="1" applyBorder="1" applyAlignment="1" applyProtection="1">
      <alignment horizontal="center" vertical="center" textRotation="255" wrapText="1"/>
      <protection locked="0"/>
    </xf>
    <xf numFmtId="0" fontId="2" fillId="36" borderId="103" xfId="62" applyFill="1" applyBorder="1" applyAlignment="1" applyProtection="1">
      <alignment horizontal="center" vertical="center" textRotation="255" wrapText="1"/>
      <protection locked="0"/>
    </xf>
    <xf numFmtId="0" fontId="109" fillId="33" borderId="35" xfId="62" applyFont="1" applyFill="1" applyBorder="1" applyAlignment="1" applyProtection="1">
      <alignment horizontal="center" vertical="center" shrinkToFit="1"/>
      <protection locked="0"/>
    </xf>
    <xf numFmtId="0" fontId="109" fillId="33" borderId="42" xfId="62" applyFont="1" applyFill="1" applyBorder="1" applyAlignment="1" applyProtection="1">
      <alignment horizontal="center" vertical="center" shrinkToFit="1"/>
      <protection locked="0"/>
    </xf>
    <xf numFmtId="0" fontId="6" fillId="39" borderId="17" xfId="62" applyFont="1" applyFill="1" applyBorder="1" applyAlignment="1" applyProtection="1">
      <alignment horizontal="center" vertical="center" wrapText="1" shrinkToFit="1"/>
      <protection locked="0"/>
    </xf>
    <xf numFmtId="0" fontId="2" fillId="0" borderId="34" xfId="62" applyBorder="1" applyAlignment="1" applyProtection="1">
      <alignment horizontal="center" vertical="center" wrapText="1"/>
      <protection locked="0"/>
    </xf>
    <xf numFmtId="0" fontId="2" fillId="0" borderId="19" xfId="62" applyBorder="1" applyAlignment="1" applyProtection="1">
      <alignment horizontal="center" vertical="center" wrapText="1"/>
      <protection locked="0"/>
    </xf>
    <xf numFmtId="0" fontId="2" fillId="0" borderId="113" xfId="62" applyBorder="1" applyAlignment="1" applyProtection="1">
      <alignment horizontal="right" vertical="center" shrinkToFit="1"/>
      <protection locked="0"/>
    </xf>
    <xf numFmtId="0" fontId="2" fillId="0" borderId="126" xfId="62" applyBorder="1" applyAlignment="1" applyProtection="1">
      <alignment horizontal="right" vertical="center" shrinkToFit="1"/>
      <protection locked="0"/>
    </xf>
    <xf numFmtId="0" fontId="2" fillId="0" borderId="122" xfId="62" applyBorder="1" applyAlignment="1" applyProtection="1">
      <alignment horizontal="center" vertical="center" wrapText="1"/>
      <protection locked="0"/>
    </xf>
    <xf numFmtId="0" fontId="2" fillId="0" borderId="95" xfId="62" applyBorder="1" applyAlignment="1" applyProtection="1">
      <alignment horizontal="center" vertical="center"/>
      <protection locked="0"/>
    </xf>
    <xf numFmtId="0" fontId="2" fillId="0" borderId="127" xfId="62" applyBorder="1" applyAlignment="1" applyProtection="1">
      <alignment horizontal="center" vertical="center"/>
      <protection locked="0"/>
    </xf>
    <xf numFmtId="40" fontId="2" fillId="33" borderId="33" xfId="62" applyNumberFormat="1" applyFill="1" applyBorder="1" applyAlignment="1" applyProtection="1">
      <alignment horizontal="center" vertical="center" shrinkToFit="1"/>
      <protection locked="0"/>
    </xf>
    <xf numFmtId="40" fontId="2" fillId="33" borderId="128" xfId="62" applyNumberFormat="1" applyFill="1" applyBorder="1" applyAlignment="1" applyProtection="1">
      <alignment horizontal="center" vertical="center" shrinkToFit="1"/>
      <protection locked="0"/>
    </xf>
    <xf numFmtId="0" fontId="2" fillId="33" borderId="33" xfId="62" applyFill="1" applyBorder="1" applyAlignment="1" applyProtection="1">
      <alignment horizontal="center" vertical="center" shrinkToFit="1"/>
      <protection locked="0"/>
    </xf>
    <xf numFmtId="0" fontId="2" fillId="33" borderId="128" xfId="62" applyFill="1" applyBorder="1" applyAlignment="1" applyProtection="1">
      <alignment horizontal="center" vertical="center" shrinkToFit="1"/>
      <protection locked="0"/>
    </xf>
    <xf numFmtId="179" fontId="2" fillId="33" borderId="30" xfId="62" applyNumberFormat="1" applyFill="1" applyBorder="1" applyAlignment="1" applyProtection="1">
      <alignment vertical="center" shrinkToFit="1"/>
      <protection locked="0"/>
    </xf>
    <xf numFmtId="179" fontId="2" fillId="33" borderId="18" xfId="62" applyNumberFormat="1" applyFill="1" applyBorder="1" applyAlignment="1" applyProtection="1">
      <alignment vertical="center" shrinkToFit="1"/>
      <protection locked="0"/>
    </xf>
    <xf numFmtId="179" fontId="2" fillId="33" borderId="103" xfId="62" applyNumberFormat="1" applyFill="1" applyBorder="1" applyAlignment="1" applyProtection="1">
      <alignment vertical="center" shrinkToFit="1"/>
      <protection locked="0"/>
    </xf>
    <xf numFmtId="179" fontId="2" fillId="33" borderId="29" xfId="62" applyNumberFormat="1" applyFill="1" applyBorder="1" applyAlignment="1" applyProtection="1">
      <alignment vertical="center" shrinkToFit="1"/>
      <protection locked="0"/>
    </xf>
    <xf numFmtId="179" fontId="2" fillId="33" borderId="17" xfId="62" applyNumberFormat="1" applyFill="1" applyBorder="1" applyAlignment="1" applyProtection="1">
      <alignment vertical="center" shrinkToFit="1"/>
      <protection locked="0"/>
    </xf>
    <xf numFmtId="179" fontId="2" fillId="33" borderId="102" xfId="62" applyNumberFormat="1" applyFill="1" applyBorder="1" applyAlignment="1" applyProtection="1">
      <alignment vertical="center" shrinkToFit="1"/>
      <protection locked="0"/>
    </xf>
    <xf numFmtId="40" fontId="2" fillId="33" borderId="36" xfId="50" applyNumberFormat="1" applyFont="1" applyFill="1" applyBorder="1" applyAlignment="1" applyProtection="1">
      <alignment vertical="center" shrinkToFit="1"/>
      <protection locked="0"/>
    </xf>
    <xf numFmtId="40" fontId="2" fillId="33" borderId="18" xfId="50" applyNumberFormat="1" applyFont="1" applyFill="1" applyBorder="1" applyAlignment="1" applyProtection="1">
      <alignment vertical="center" shrinkToFit="1"/>
      <protection locked="0"/>
    </xf>
    <xf numFmtId="40" fontId="2" fillId="33" borderId="35" xfId="50" applyNumberFormat="1" applyFont="1" applyFill="1" applyBorder="1" applyAlignment="1" applyProtection="1">
      <alignment vertical="center" shrinkToFit="1"/>
      <protection locked="0"/>
    </xf>
    <xf numFmtId="40" fontId="2" fillId="33" borderId="42" xfId="50" applyNumberFormat="1" applyFont="1" applyFill="1" applyBorder="1" applyAlignment="1" applyProtection="1">
      <alignment vertical="center" shrinkToFit="1"/>
      <protection locked="0"/>
    </xf>
    <xf numFmtId="0" fontId="2" fillId="13" borderId="36" xfId="62" applyFill="1" applyBorder="1" applyAlignment="1" applyProtection="1">
      <alignment horizontal="center" vertical="center" textRotation="255" wrapText="1"/>
      <protection locked="0"/>
    </xf>
    <xf numFmtId="0" fontId="2" fillId="13" borderId="18" xfId="62" applyFill="1" applyBorder="1" applyAlignment="1" applyProtection="1">
      <alignment horizontal="center" vertical="center" textRotation="255" wrapText="1"/>
      <protection locked="0"/>
    </xf>
    <xf numFmtId="0" fontId="2" fillId="13" borderId="103" xfId="62" applyFill="1" applyBorder="1" applyAlignment="1" applyProtection="1">
      <alignment horizontal="center" vertical="center" textRotation="255" wrapText="1"/>
      <protection locked="0"/>
    </xf>
    <xf numFmtId="40" fontId="2" fillId="33" borderId="30" xfId="50" applyNumberFormat="1" applyFont="1" applyFill="1" applyBorder="1" applyAlignment="1" applyProtection="1">
      <alignment vertical="center" shrinkToFit="1"/>
      <protection locked="0"/>
    </xf>
    <xf numFmtId="40" fontId="2" fillId="33" borderId="103" xfId="50" applyNumberFormat="1" applyFont="1" applyFill="1" applyBorder="1" applyAlignment="1" applyProtection="1">
      <alignment vertical="center" shrinkToFit="1"/>
      <protection locked="0"/>
    </xf>
    <xf numFmtId="40" fontId="2" fillId="33" borderId="55" xfId="62" applyNumberFormat="1" applyFill="1" applyBorder="1" applyAlignment="1" applyProtection="1">
      <alignment horizontal="center" vertical="center" shrinkToFit="1"/>
      <protection locked="0"/>
    </xf>
    <xf numFmtId="40" fontId="2" fillId="33" borderId="129" xfId="62" applyNumberFormat="1" applyFill="1" applyBorder="1" applyAlignment="1" applyProtection="1">
      <alignment horizontal="center" vertical="center" shrinkToFit="1"/>
      <protection locked="0"/>
    </xf>
    <xf numFmtId="0" fontId="18" fillId="0" borderId="46" xfId="62" applyFont="1" applyBorder="1" applyAlignment="1" applyProtection="1">
      <alignment horizontal="center" vertical="center" wrapText="1"/>
      <protection locked="0"/>
    </xf>
    <xf numFmtId="0" fontId="18" fillId="0" borderId="49" xfId="62" applyFont="1" applyBorder="1" applyAlignment="1" applyProtection="1">
      <alignment horizontal="center" vertical="center" wrapText="1"/>
      <protection locked="0"/>
    </xf>
    <xf numFmtId="0" fontId="18" fillId="0" borderId="53" xfId="62" applyFont="1" applyBorder="1" applyAlignment="1" applyProtection="1">
      <alignment horizontal="center" vertical="center" wrapText="1"/>
      <protection locked="0"/>
    </xf>
    <xf numFmtId="0" fontId="18" fillId="0" borderId="51" xfId="62" applyFont="1" applyBorder="1" applyAlignment="1" applyProtection="1">
      <alignment horizontal="center" vertical="center" wrapText="1"/>
      <protection locked="0"/>
    </xf>
    <xf numFmtId="0" fontId="18" fillId="0" borderId="44" xfId="62" applyFont="1" applyBorder="1" applyAlignment="1" applyProtection="1">
      <alignment horizontal="center" vertical="center" wrapText="1"/>
      <protection locked="0"/>
    </xf>
    <xf numFmtId="0" fontId="18" fillId="0" borderId="47" xfId="62" applyFont="1" applyBorder="1" applyAlignment="1" applyProtection="1">
      <alignment horizontal="center" vertical="center" wrapText="1"/>
      <protection locked="0"/>
    </xf>
    <xf numFmtId="182" fontId="2" fillId="28" borderId="100" xfId="62" applyNumberFormat="1" applyFill="1" applyBorder="1" applyAlignment="1">
      <alignment horizontal="left" vertical="center" indent="1" shrinkToFit="1"/>
      <protection/>
    </xf>
    <xf numFmtId="182" fontId="2" fillId="28" borderId="91" xfId="62" applyNumberFormat="1" applyFill="1" applyBorder="1" applyAlignment="1">
      <alignment horizontal="left" vertical="center" indent="1" shrinkToFit="1"/>
      <protection/>
    </xf>
    <xf numFmtId="182" fontId="2" fillId="28" borderId="89" xfId="62" applyNumberFormat="1" applyFill="1" applyBorder="1" applyAlignment="1">
      <alignment horizontal="left" vertical="center" indent="1" shrinkToFit="1"/>
      <protection/>
    </xf>
    <xf numFmtId="179" fontId="2" fillId="33" borderId="27" xfId="62" applyNumberFormat="1" applyFill="1" applyBorder="1" applyAlignment="1" applyProtection="1">
      <alignment vertical="center" shrinkToFit="1"/>
      <protection locked="0"/>
    </xf>
    <xf numFmtId="179" fontId="2" fillId="33" borderId="55" xfId="62" applyNumberFormat="1" applyFill="1" applyBorder="1" applyAlignment="1" applyProtection="1">
      <alignment vertical="center" shrinkToFit="1"/>
      <protection locked="0"/>
    </xf>
    <xf numFmtId="179" fontId="2" fillId="33" borderId="129" xfId="62" applyNumberFormat="1" applyFill="1" applyBorder="1" applyAlignment="1" applyProtection="1">
      <alignment vertical="center" shrinkToFit="1"/>
      <protection locked="0"/>
    </xf>
    <xf numFmtId="0" fontId="2" fillId="0" borderId="33" xfId="62" applyBorder="1" applyAlignment="1" applyProtection="1">
      <alignment horizontal="center" vertical="center" wrapText="1"/>
      <protection locked="0"/>
    </xf>
    <xf numFmtId="0" fontId="2" fillId="0" borderId="55" xfId="62" applyBorder="1" applyAlignment="1" applyProtection="1">
      <alignment horizontal="center" vertical="center" wrapText="1"/>
      <protection locked="0"/>
    </xf>
    <xf numFmtId="0" fontId="2" fillId="17" borderId="36" xfId="62" applyFill="1" applyBorder="1" applyAlignment="1" applyProtection="1">
      <alignment horizontal="center" vertical="center" textRotation="255" wrapText="1"/>
      <protection locked="0"/>
    </xf>
    <xf numFmtId="0" fontId="2" fillId="17" borderId="18" xfId="62" applyFill="1" applyBorder="1" applyAlignment="1" applyProtection="1">
      <alignment horizontal="center" vertical="center" textRotation="255" wrapText="1"/>
      <protection locked="0"/>
    </xf>
    <xf numFmtId="0" fontId="2" fillId="17" borderId="103" xfId="62" applyFill="1" applyBorder="1" applyAlignment="1" applyProtection="1">
      <alignment horizontal="center" vertical="center" textRotation="255" wrapText="1"/>
      <protection locked="0"/>
    </xf>
    <xf numFmtId="0" fontId="2" fillId="0" borderId="100" xfId="62" applyBorder="1" applyAlignment="1" applyProtection="1">
      <alignment horizontal="center" vertical="center" shrinkToFit="1"/>
      <protection locked="0"/>
    </xf>
    <xf numFmtId="0" fontId="2" fillId="0" borderId="89" xfId="62" applyBorder="1" applyAlignment="1" applyProtection="1">
      <alignment horizontal="center" vertical="center" shrinkToFit="1"/>
      <protection locked="0"/>
    </xf>
    <xf numFmtId="0" fontId="2" fillId="0" borderId="36" xfId="62" applyBorder="1" applyAlignment="1" applyProtection="1">
      <alignment horizontal="center" vertical="center" wrapText="1"/>
      <protection locked="0"/>
    </xf>
    <xf numFmtId="0" fontId="2" fillId="0" borderId="18" xfId="62" applyBorder="1" applyAlignment="1" applyProtection="1">
      <alignment horizontal="center" vertical="center" wrapText="1"/>
      <protection locked="0"/>
    </xf>
    <xf numFmtId="177" fontId="9" fillId="33" borderId="36" xfId="50" applyNumberFormat="1" applyFont="1" applyFill="1" applyBorder="1" applyAlignment="1" applyProtection="1">
      <alignment vertical="center" shrinkToFit="1"/>
      <protection locked="0"/>
    </xf>
    <xf numFmtId="177" fontId="9" fillId="33" borderId="18" xfId="50" applyNumberFormat="1" applyFont="1" applyFill="1" applyBorder="1" applyAlignment="1" applyProtection="1">
      <alignment vertical="center" shrinkToFit="1"/>
      <protection locked="0"/>
    </xf>
    <xf numFmtId="177" fontId="9" fillId="33" borderId="35" xfId="50" applyNumberFormat="1" applyFont="1" applyFill="1" applyBorder="1" applyAlignment="1" applyProtection="1">
      <alignment vertical="center" shrinkToFit="1"/>
      <protection locked="0"/>
    </xf>
    <xf numFmtId="177" fontId="9" fillId="33" borderId="17" xfId="50" applyNumberFormat="1" applyFont="1" applyFill="1" applyBorder="1" applyAlignment="1" applyProtection="1">
      <alignment vertical="center" shrinkToFit="1"/>
      <protection locked="0"/>
    </xf>
    <xf numFmtId="0" fontId="2" fillId="15" borderId="36" xfId="62" applyFill="1" applyBorder="1" applyAlignment="1" applyProtection="1">
      <alignment horizontal="center" vertical="center" textRotation="255" wrapText="1"/>
      <protection locked="0"/>
    </xf>
    <xf numFmtId="0" fontId="2" fillId="15" borderId="18" xfId="62" applyFill="1" applyBorder="1" applyAlignment="1" applyProtection="1">
      <alignment horizontal="center" vertical="center" textRotation="255" wrapText="1"/>
      <protection locked="0"/>
    </xf>
    <xf numFmtId="0" fontId="2" fillId="15" borderId="103" xfId="62" applyFill="1" applyBorder="1" applyAlignment="1" applyProtection="1">
      <alignment horizontal="center" vertical="center" textRotation="255" wrapText="1"/>
      <protection locked="0"/>
    </xf>
    <xf numFmtId="0" fontId="5" fillId="0" borderId="0" xfId="62" applyFont="1" applyAlignment="1" applyProtection="1">
      <alignment vertical="center" shrinkToFit="1"/>
      <protection locked="0"/>
    </xf>
    <xf numFmtId="0" fontId="2" fillId="0" borderId="130" xfId="62" applyBorder="1" applyAlignment="1" applyProtection="1">
      <alignment horizontal="center" vertical="center" wrapText="1"/>
      <protection locked="0"/>
    </xf>
    <xf numFmtId="0" fontId="2" fillId="0" borderId="131" xfId="62" applyBorder="1" applyAlignment="1" applyProtection="1">
      <alignment horizontal="center" vertical="center" wrapText="1"/>
      <protection locked="0"/>
    </xf>
    <xf numFmtId="0" fontId="2" fillId="0" borderId="73" xfId="62" applyBorder="1" applyAlignment="1" applyProtection="1">
      <alignment horizontal="center" vertical="center" wrapText="1"/>
      <protection locked="0"/>
    </xf>
    <xf numFmtId="0" fontId="2" fillId="0" borderId="132" xfId="62" applyBorder="1" applyAlignment="1" applyProtection="1">
      <alignment horizontal="center" vertical="center" wrapText="1"/>
      <protection locked="0"/>
    </xf>
    <xf numFmtId="0" fontId="2" fillId="0" borderId="133" xfId="62" applyBorder="1" applyAlignment="1" applyProtection="1">
      <alignment horizontal="center" vertical="center" wrapText="1"/>
      <protection locked="0"/>
    </xf>
    <xf numFmtId="0" fontId="2" fillId="0" borderId="134" xfId="62" applyBorder="1" applyAlignment="1" applyProtection="1">
      <alignment horizontal="center" vertical="center" wrapText="1"/>
      <protection locked="0"/>
    </xf>
    <xf numFmtId="0" fontId="5" fillId="0" borderId="0" xfId="62" applyFont="1" applyAlignment="1" applyProtection="1">
      <alignment horizontal="left" vertical="center"/>
      <protection locked="0"/>
    </xf>
    <xf numFmtId="0" fontId="17" fillId="0" borderId="0" xfId="65" applyFont="1" applyAlignment="1" applyProtection="1">
      <alignment vertical="center"/>
      <protection locked="0"/>
    </xf>
    <xf numFmtId="182" fontId="17" fillId="0" borderId="0" xfId="64" applyNumberFormat="1" applyFont="1" applyAlignment="1">
      <alignment horizontal="left" vertical="center" indent="1" shrinkToFit="1"/>
      <protection/>
    </xf>
    <xf numFmtId="0" fontId="6" fillId="40" borderId="30" xfId="62" applyFont="1" applyFill="1" applyBorder="1" applyAlignment="1" applyProtection="1">
      <alignment horizontal="center" vertical="center" wrapText="1" shrinkToFit="1"/>
      <protection locked="0"/>
    </xf>
    <xf numFmtId="0" fontId="6" fillId="40" borderId="48" xfId="62" applyFont="1" applyFill="1" applyBorder="1" applyAlignment="1" applyProtection="1">
      <alignment horizontal="center" vertical="center" wrapText="1" shrinkToFit="1"/>
      <protection locked="0"/>
    </xf>
    <xf numFmtId="0" fontId="2" fillId="39" borderId="38" xfId="62" applyFill="1" applyBorder="1" applyAlignment="1" applyProtection="1">
      <alignment horizontal="center" vertical="center" wrapText="1"/>
      <protection locked="0"/>
    </xf>
    <xf numFmtId="0" fontId="2" fillId="39" borderId="77" xfId="62" applyFill="1" applyBorder="1" applyAlignment="1" applyProtection="1">
      <alignment horizontal="center" vertical="center" wrapText="1"/>
      <protection locked="0"/>
    </xf>
    <xf numFmtId="0" fontId="2" fillId="39" borderId="54" xfId="62" applyFill="1" applyBorder="1" applyAlignment="1" applyProtection="1">
      <alignment horizontal="center" vertical="center" wrapText="1"/>
      <protection locked="0"/>
    </xf>
    <xf numFmtId="0" fontId="12" fillId="0" borderId="110" xfId="62" applyFont="1" applyBorder="1" applyAlignment="1" applyProtection="1">
      <alignment horizontal="center"/>
      <protection locked="0"/>
    </xf>
    <xf numFmtId="0" fontId="12" fillId="0" borderId="135" xfId="62" applyFont="1" applyBorder="1" applyAlignment="1" applyProtection="1">
      <alignment horizontal="center"/>
      <protection locked="0"/>
    </xf>
    <xf numFmtId="0" fontId="2" fillId="0" borderId="32" xfId="62" applyBorder="1" applyAlignment="1" applyProtection="1">
      <alignment horizontal="right" vertical="center" textRotation="255" shrinkToFit="1"/>
      <protection locked="0"/>
    </xf>
    <xf numFmtId="0" fontId="2" fillId="0" borderId="136" xfId="62" applyBorder="1" applyAlignment="1" applyProtection="1">
      <alignment horizontal="right" vertical="center" textRotation="255" shrinkToFit="1"/>
      <protection locked="0"/>
    </xf>
    <xf numFmtId="0" fontId="2" fillId="0" borderId="137" xfId="62" applyBorder="1" applyAlignment="1" applyProtection="1">
      <alignment horizontal="right" vertical="center" textRotation="255" shrinkToFit="1"/>
      <protection locked="0"/>
    </xf>
    <xf numFmtId="0" fontId="12" fillId="28" borderId="100" xfId="62" applyFont="1" applyFill="1" applyBorder="1" applyAlignment="1">
      <alignment horizontal="left" vertical="center" indent="1" shrinkToFit="1"/>
      <protection/>
    </xf>
    <xf numFmtId="0" fontId="12" fillId="28" borderId="91" xfId="62" applyFont="1" applyFill="1" applyBorder="1" applyAlignment="1">
      <alignment horizontal="left" vertical="center" indent="1" shrinkToFit="1"/>
      <protection/>
    </xf>
    <xf numFmtId="0" fontId="12" fillId="28" borderId="89" xfId="62" applyFont="1" applyFill="1" applyBorder="1" applyAlignment="1">
      <alignment horizontal="left" vertical="center" indent="1" shrinkToFit="1"/>
      <protection/>
    </xf>
    <xf numFmtId="201" fontId="17" fillId="28" borderId="100" xfId="61" applyNumberFormat="1" applyFont="1" applyFill="1" applyBorder="1" applyAlignment="1">
      <alignment vertical="center" shrinkToFit="1"/>
      <protection/>
    </xf>
    <xf numFmtId="201" fontId="17" fillId="28" borderId="89" xfId="61" applyNumberFormat="1" applyFont="1" applyFill="1" applyBorder="1" applyAlignment="1">
      <alignment vertical="center" shrinkToFit="1"/>
      <protection/>
    </xf>
    <xf numFmtId="0" fontId="134" fillId="0" borderId="96" xfId="65" applyFont="1" applyBorder="1" applyAlignment="1" applyProtection="1">
      <alignment horizontal="center" vertical="center" wrapText="1"/>
      <protection locked="0"/>
    </xf>
    <xf numFmtId="0" fontId="134" fillId="0" borderId="14" xfId="65" applyFont="1" applyBorder="1" applyAlignment="1" applyProtection="1">
      <alignment horizontal="center" vertical="center" wrapText="1"/>
      <protection locked="0"/>
    </xf>
    <xf numFmtId="0" fontId="134" fillId="0" borderId="10" xfId="65" applyFont="1" applyBorder="1" applyAlignment="1" applyProtection="1">
      <alignment horizontal="center" vertical="center" wrapText="1"/>
      <protection locked="0"/>
    </xf>
    <xf numFmtId="0" fontId="12" fillId="0" borderId="125" xfId="65" applyFont="1" applyBorder="1" applyAlignment="1" applyProtection="1">
      <alignment horizontal="center" vertical="center"/>
      <protection locked="0"/>
    </xf>
    <xf numFmtId="0" fontId="12" fillId="0" borderId="98" xfId="65" applyFont="1" applyBorder="1" applyAlignment="1" applyProtection="1">
      <alignment horizontal="center" vertical="center"/>
      <protection locked="0"/>
    </xf>
    <xf numFmtId="0" fontId="12" fillId="0" borderId="80" xfId="65" applyFont="1" applyBorder="1" applyAlignment="1" applyProtection="1">
      <alignment horizontal="center" vertical="center"/>
      <protection locked="0"/>
    </xf>
    <xf numFmtId="0" fontId="137" fillId="0" borderId="119" xfId="61" applyFont="1" applyBorder="1" applyAlignment="1" applyProtection="1">
      <alignment horizontal="center" vertical="center" wrapText="1"/>
      <protection locked="0"/>
    </xf>
    <xf numFmtId="0" fontId="137" fillId="0" borderId="123" xfId="61" applyFont="1" applyBorder="1" applyAlignment="1" applyProtection="1">
      <alignment horizontal="center" vertical="center" wrapText="1"/>
      <protection locked="0"/>
    </xf>
    <xf numFmtId="0" fontId="18" fillId="0" borderId="122" xfId="65" applyFont="1" applyBorder="1" applyAlignment="1" applyProtection="1">
      <alignment horizontal="center" vertical="center"/>
      <protection locked="0"/>
    </xf>
    <xf numFmtId="0" fontId="18" fillId="0" borderId="95" xfId="65" applyFont="1" applyBorder="1" applyAlignment="1" applyProtection="1">
      <alignment horizontal="center" vertical="center"/>
      <protection locked="0"/>
    </xf>
    <xf numFmtId="0" fontId="18" fillId="0" borderId="127" xfId="65" applyFont="1" applyBorder="1" applyAlignment="1" applyProtection="1">
      <alignment horizontal="center" vertical="center"/>
      <protection locked="0"/>
    </xf>
    <xf numFmtId="0" fontId="18" fillId="0" borderId="96" xfId="65" applyFont="1" applyBorder="1" applyAlignment="1" applyProtection="1">
      <alignment horizontal="center" vertical="center"/>
      <protection locked="0"/>
    </xf>
    <xf numFmtId="0" fontId="18" fillId="0" borderId="14" xfId="65" applyFont="1" applyBorder="1" applyAlignment="1" applyProtection="1">
      <alignment horizontal="center" vertical="center"/>
      <protection locked="0"/>
    </xf>
    <xf numFmtId="0" fontId="18" fillId="0" borderId="10" xfId="65" applyFont="1" applyBorder="1" applyAlignment="1" applyProtection="1">
      <alignment horizontal="center" vertical="center"/>
      <protection locked="0"/>
    </xf>
    <xf numFmtId="0" fontId="12" fillId="0" borderId="122" xfId="65" applyFont="1" applyBorder="1" applyAlignment="1" applyProtection="1">
      <alignment horizontal="center" vertical="center"/>
      <protection locked="0"/>
    </xf>
    <xf numFmtId="0" fontId="12" fillId="0" borderId="95" xfId="65" applyFont="1" applyBorder="1" applyAlignment="1" applyProtection="1">
      <alignment horizontal="center" vertical="center"/>
      <protection locked="0"/>
    </xf>
    <xf numFmtId="0" fontId="12" fillId="0" borderId="127" xfId="65" applyFont="1" applyBorder="1" applyAlignment="1" applyProtection="1">
      <alignment horizontal="center" vertical="center"/>
      <protection locked="0"/>
    </xf>
    <xf numFmtId="0" fontId="17" fillId="0" borderId="113" xfId="61" applyFont="1" applyBorder="1" applyAlignment="1" applyProtection="1">
      <alignment horizontal="center" vertical="center" wrapText="1"/>
      <protection locked="0"/>
    </xf>
    <xf numFmtId="0" fontId="17" fillId="0" borderId="138" xfId="61" applyFont="1" applyBorder="1" applyAlignment="1" applyProtection="1">
      <alignment horizontal="center" vertical="center" wrapText="1"/>
      <protection locked="0"/>
    </xf>
    <xf numFmtId="199" fontId="17" fillId="33" borderId="113" xfId="50" applyNumberFormat="1" applyFont="1" applyFill="1" applyBorder="1" applyAlignment="1" applyProtection="1">
      <alignment horizontal="center" vertical="center" shrinkToFit="1"/>
      <protection/>
    </xf>
    <xf numFmtId="199" fontId="17" fillId="33" borderId="58" xfId="50" applyNumberFormat="1" applyFont="1" applyFill="1" applyBorder="1" applyAlignment="1" applyProtection="1">
      <alignment horizontal="center" vertical="center" shrinkToFit="1"/>
      <protection/>
    </xf>
    <xf numFmtId="199" fontId="17" fillId="33" borderId="119" xfId="50" applyNumberFormat="1" applyFont="1" applyFill="1" applyBorder="1" applyAlignment="1" applyProtection="1">
      <alignment horizontal="center" vertical="center" shrinkToFit="1"/>
      <protection/>
    </xf>
    <xf numFmtId="199" fontId="17" fillId="33" borderId="63" xfId="50" applyNumberFormat="1" applyFont="1" applyFill="1" applyBorder="1" applyAlignment="1" applyProtection="1">
      <alignment horizontal="center" vertical="center" shrinkToFit="1"/>
      <protection/>
    </xf>
    <xf numFmtId="199" fontId="17" fillId="33" borderId="115" xfId="50" applyNumberFormat="1" applyFont="1" applyFill="1" applyBorder="1" applyAlignment="1" applyProtection="1">
      <alignment horizontal="center" vertical="center" shrinkToFit="1"/>
      <protection/>
    </xf>
    <xf numFmtId="199" fontId="17" fillId="33" borderId="69" xfId="50" applyNumberFormat="1" applyFont="1" applyFill="1" applyBorder="1" applyAlignment="1" applyProtection="1">
      <alignment horizontal="center" vertical="center" shrinkToFit="1"/>
      <protection/>
    </xf>
    <xf numFmtId="185" fontId="115" fillId="33" borderId="97" xfId="50" applyNumberFormat="1" applyFont="1" applyFill="1" applyBorder="1" applyAlignment="1" applyProtection="1">
      <alignment horizontal="center" vertical="center" shrinkToFit="1"/>
      <protection locked="0"/>
    </xf>
    <xf numFmtId="185" fontId="115" fillId="33" borderId="80" xfId="50" applyNumberFormat="1" applyFont="1" applyFill="1" applyBorder="1" applyAlignment="1" applyProtection="1">
      <alignment horizontal="center" vertical="center" shrinkToFit="1"/>
      <protection locked="0"/>
    </xf>
    <xf numFmtId="199" fontId="17" fillId="33" borderId="113" xfId="50" applyNumberFormat="1" applyFont="1" applyFill="1" applyBorder="1" applyAlignment="1" applyProtection="1">
      <alignment horizontal="center" vertical="center" shrinkToFit="1"/>
      <protection locked="0"/>
    </xf>
    <xf numFmtId="199" fontId="17" fillId="33" borderId="58" xfId="50" applyNumberFormat="1" applyFont="1" applyFill="1" applyBorder="1" applyAlignment="1" applyProtection="1">
      <alignment horizontal="center" vertical="center" shrinkToFit="1"/>
      <protection locked="0"/>
    </xf>
    <xf numFmtId="0" fontId="137" fillId="7" borderId="46" xfId="0" applyFont="1" applyFill="1" applyBorder="1" applyAlignment="1" applyProtection="1">
      <alignment horizontal="center" vertical="center" wrapText="1"/>
      <protection locked="0"/>
    </xf>
    <xf numFmtId="0" fontId="137" fillId="7" borderId="49" xfId="0" applyFont="1" applyFill="1" applyBorder="1" applyAlignment="1" applyProtection="1">
      <alignment horizontal="center" vertical="center" wrapText="1"/>
      <protection locked="0"/>
    </xf>
    <xf numFmtId="0" fontId="137" fillId="7" borderId="53" xfId="0" applyFont="1" applyFill="1" applyBorder="1" applyAlignment="1" applyProtection="1">
      <alignment horizontal="center" vertical="center" wrapText="1"/>
      <protection locked="0"/>
    </xf>
    <xf numFmtId="0" fontId="137" fillId="7" borderId="51" xfId="0" applyFont="1" applyFill="1" applyBorder="1" applyAlignment="1" applyProtection="1">
      <alignment horizontal="center" vertical="center" wrapText="1"/>
      <protection locked="0"/>
    </xf>
    <xf numFmtId="0" fontId="137" fillId="7" borderId="44" xfId="0" applyFont="1" applyFill="1" applyBorder="1" applyAlignment="1" applyProtection="1">
      <alignment horizontal="center" vertical="center" wrapText="1"/>
      <protection locked="0"/>
    </xf>
    <xf numFmtId="0" fontId="137" fillId="7" borderId="47" xfId="0" applyFont="1" applyFill="1" applyBorder="1" applyAlignment="1" applyProtection="1">
      <alignment horizontal="center" vertical="center" wrapText="1"/>
      <protection locked="0"/>
    </xf>
    <xf numFmtId="194" fontId="115" fillId="33" borderId="94" xfId="50" applyNumberFormat="1" applyFont="1" applyFill="1" applyBorder="1" applyAlignment="1" applyProtection="1">
      <alignment horizontal="center" vertical="center" shrinkToFit="1"/>
      <protection locked="0"/>
    </xf>
    <xf numFmtId="194" fontId="115" fillId="33" borderId="127" xfId="50" applyNumberFormat="1" applyFont="1" applyFill="1" applyBorder="1" applyAlignment="1" applyProtection="1">
      <alignment horizontal="center" vertical="center" shrinkToFit="1"/>
      <protection locked="0"/>
    </xf>
    <xf numFmtId="0" fontId="17" fillId="0" borderId="115" xfId="61" applyFont="1" applyBorder="1" applyAlignment="1" applyProtection="1">
      <alignment horizontal="center" vertical="center" wrapText="1"/>
      <protection locked="0"/>
    </xf>
    <xf numFmtId="0" fontId="17" fillId="0" borderId="139" xfId="61" applyFont="1" applyBorder="1" applyAlignment="1" applyProtection="1">
      <alignment horizontal="center" vertical="center" wrapText="1"/>
      <protection locked="0"/>
    </xf>
    <xf numFmtId="0" fontId="137" fillId="0" borderId="100" xfId="61" applyFont="1" applyBorder="1" applyAlignment="1" applyProtection="1">
      <alignment horizontal="center" vertical="center" wrapText="1"/>
      <protection locked="0"/>
    </xf>
    <xf numFmtId="0" fontId="137" fillId="0" borderId="89" xfId="61" applyFont="1" applyBorder="1" applyAlignment="1" applyProtection="1">
      <alignment horizontal="center" vertical="center" wrapText="1"/>
      <protection locked="0"/>
    </xf>
    <xf numFmtId="201" fontId="17" fillId="33" borderId="100" xfId="50" applyNumberFormat="1" applyFont="1" applyFill="1" applyBorder="1" applyAlignment="1" applyProtection="1">
      <alignment vertical="center" shrinkToFit="1"/>
      <protection locked="0"/>
    </xf>
    <xf numFmtId="201" fontId="17" fillId="33" borderId="89" xfId="50" applyNumberFormat="1" applyFont="1" applyFill="1" applyBorder="1" applyAlignment="1" applyProtection="1">
      <alignment vertical="center" shrinkToFit="1"/>
      <protection locked="0"/>
    </xf>
    <xf numFmtId="185" fontId="115" fillId="33" borderId="94" xfId="50" applyNumberFormat="1" applyFont="1" applyFill="1" applyBorder="1" applyAlignment="1" applyProtection="1">
      <alignment horizontal="center" vertical="center" shrinkToFit="1"/>
      <protection locked="0"/>
    </xf>
    <xf numFmtId="185" fontId="115" fillId="33" borderId="127" xfId="50" applyNumberFormat="1" applyFont="1" applyFill="1" applyBorder="1" applyAlignment="1" applyProtection="1">
      <alignment horizontal="center" vertical="center" shrinkToFit="1"/>
      <protection locked="0"/>
    </xf>
    <xf numFmtId="185" fontId="115" fillId="33" borderId="100" xfId="50" applyNumberFormat="1" applyFont="1" applyFill="1" applyBorder="1" applyAlignment="1" applyProtection="1">
      <alignment horizontal="center" vertical="center" shrinkToFit="1"/>
      <protection locked="0"/>
    </xf>
    <xf numFmtId="185" fontId="115" fillId="33" borderId="88" xfId="50" applyNumberFormat="1" applyFont="1" applyFill="1" applyBorder="1" applyAlignment="1" applyProtection="1">
      <alignment horizontal="center" vertical="center" shrinkToFit="1"/>
      <protection locked="0"/>
    </xf>
    <xf numFmtId="185" fontId="115" fillId="33" borderId="40" xfId="50" applyNumberFormat="1" applyFont="1" applyFill="1" applyBorder="1" applyAlignment="1" applyProtection="1">
      <alignment horizontal="center" vertical="center" shrinkToFit="1"/>
      <protection locked="0"/>
    </xf>
    <xf numFmtId="185" fontId="115" fillId="33" borderId="10" xfId="50" applyNumberFormat="1" applyFont="1" applyFill="1" applyBorder="1" applyAlignment="1" applyProtection="1">
      <alignment horizontal="center" vertical="center" shrinkToFit="1"/>
      <protection locked="0"/>
    </xf>
    <xf numFmtId="199" fontId="17" fillId="28" borderId="123" xfId="50" applyNumberFormat="1" applyFont="1" applyFill="1" applyBorder="1" applyAlignment="1" applyProtection="1">
      <alignment horizontal="right" vertical="center" shrinkToFit="1"/>
      <protection/>
    </xf>
    <xf numFmtId="199" fontId="17" fillId="28" borderId="63" xfId="50" applyNumberFormat="1" applyFont="1" applyFill="1" applyBorder="1" applyAlignment="1" applyProtection="1">
      <alignment horizontal="right" vertical="center" shrinkToFit="1"/>
      <protection/>
    </xf>
    <xf numFmtId="199" fontId="17" fillId="28" borderId="138" xfId="50" applyNumberFormat="1" applyFont="1" applyFill="1" applyBorder="1" applyAlignment="1" applyProtection="1">
      <alignment horizontal="right" vertical="center" shrinkToFit="1"/>
      <protection/>
    </xf>
    <xf numFmtId="199" fontId="17" fillId="28" borderId="58" xfId="50" applyNumberFormat="1" applyFont="1" applyFill="1" applyBorder="1" applyAlignment="1" applyProtection="1">
      <alignment horizontal="right" vertical="center" shrinkToFit="1"/>
      <protection/>
    </xf>
    <xf numFmtId="0" fontId="18" fillId="35" borderId="100" xfId="0" applyFont="1" applyFill="1" applyBorder="1" applyAlignment="1" applyProtection="1">
      <alignment vertical="center" shrinkToFit="1"/>
      <protection locked="0"/>
    </xf>
    <xf numFmtId="0" fontId="18" fillId="35" borderId="88" xfId="0" applyFont="1" applyFill="1" applyBorder="1" applyAlignment="1" applyProtection="1">
      <alignment vertical="center" shrinkToFit="1"/>
      <protection locked="0"/>
    </xf>
    <xf numFmtId="185" fontId="2" fillId="41" borderId="140" xfId="50" applyNumberFormat="1" applyFont="1" applyFill="1" applyBorder="1" applyAlignment="1" applyProtection="1">
      <alignment horizontal="center" vertical="center" shrinkToFit="1"/>
      <protection/>
    </xf>
    <xf numFmtId="185" fontId="2" fillId="41" borderId="91" xfId="50" applyNumberFormat="1" applyFont="1" applyFill="1" applyBorder="1" applyAlignment="1" applyProtection="1">
      <alignment horizontal="center" vertical="center" shrinkToFit="1"/>
      <protection/>
    </xf>
    <xf numFmtId="185" fontId="2" fillId="41" borderId="88" xfId="50" applyNumberFormat="1" applyFont="1" applyFill="1" applyBorder="1" applyAlignment="1" applyProtection="1">
      <alignment horizontal="center" vertical="center" shrinkToFit="1"/>
      <protection/>
    </xf>
    <xf numFmtId="0" fontId="18" fillId="35" borderId="40" xfId="0" applyFont="1" applyFill="1" applyBorder="1" applyAlignment="1" applyProtection="1">
      <alignment vertical="center" shrinkToFit="1"/>
      <protection locked="0"/>
    </xf>
    <xf numFmtId="0" fontId="18" fillId="35" borderId="10" xfId="0" applyFont="1" applyFill="1" applyBorder="1" applyAlignment="1" applyProtection="1">
      <alignment vertical="center" shrinkToFit="1"/>
      <protection locked="0"/>
    </xf>
    <xf numFmtId="0" fontId="12" fillId="0" borderId="100" xfId="61" applyFont="1" applyBorder="1" applyAlignment="1" applyProtection="1">
      <alignment vertical="center" wrapText="1"/>
      <protection locked="0"/>
    </xf>
    <xf numFmtId="0" fontId="12" fillId="0" borderId="91" xfId="61" applyFont="1" applyBorder="1" applyAlignment="1" applyProtection="1">
      <alignment vertical="center" wrapText="1"/>
      <protection locked="0"/>
    </xf>
    <xf numFmtId="0" fontId="12" fillId="0" borderId="89" xfId="61" applyFont="1" applyBorder="1" applyAlignment="1" applyProtection="1">
      <alignment vertical="center" wrapText="1"/>
      <protection locked="0"/>
    </xf>
    <xf numFmtId="0" fontId="12" fillId="0" borderId="74" xfId="61" applyFont="1" applyBorder="1" applyAlignment="1" applyProtection="1">
      <alignment vertical="center" wrapText="1"/>
      <protection locked="0"/>
    </xf>
    <xf numFmtId="0" fontId="17" fillId="0" borderId="46" xfId="61" applyFont="1" applyBorder="1" applyAlignment="1" applyProtection="1">
      <alignment horizontal="center" vertical="center" wrapText="1"/>
      <protection locked="0"/>
    </xf>
    <xf numFmtId="0" fontId="17" fillId="0" borderId="107" xfId="61" applyFont="1" applyBorder="1" applyAlignment="1" applyProtection="1">
      <alignment horizontal="center" vertical="center" wrapText="1"/>
      <protection locked="0"/>
    </xf>
    <xf numFmtId="0" fontId="17" fillId="0" borderId="49" xfId="61" applyFont="1" applyBorder="1" applyAlignment="1" applyProtection="1">
      <alignment horizontal="center" vertical="center" wrapText="1"/>
      <protection locked="0"/>
    </xf>
    <xf numFmtId="0" fontId="17" fillId="0" borderId="53" xfId="61" applyFont="1" applyBorder="1" applyAlignment="1" applyProtection="1">
      <alignment horizontal="center" vertical="center" wrapText="1"/>
      <protection locked="0"/>
    </xf>
    <xf numFmtId="0" fontId="17" fillId="0" borderId="0" xfId="61" applyFont="1" applyBorder="1" applyAlignment="1" applyProtection="1">
      <alignment horizontal="center" vertical="center" wrapText="1"/>
      <protection locked="0"/>
    </xf>
    <xf numFmtId="0" fontId="17" fillId="0" borderId="51" xfId="61" applyFont="1" applyBorder="1" applyAlignment="1" applyProtection="1">
      <alignment horizontal="center" vertical="center" wrapText="1"/>
      <protection locked="0"/>
    </xf>
    <xf numFmtId="0" fontId="17" fillId="0" borderId="44" xfId="61" applyFont="1" applyBorder="1" applyAlignment="1" applyProtection="1">
      <alignment horizontal="center" vertical="center" wrapText="1"/>
      <protection locked="0"/>
    </xf>
    <xf numFmtId="0" fontId="17" fillId="0" borderId="110" xfId="61" applyFont="1" applyBorder="1" applyAlignment="1" applyProtection="1">
      <alignment horizontal="center" vertical="center" wrapText="1"/>
      <protection locked="0"/>
    </xf>
    <xf numFmtId="0" fontId="17" fillId="0" borderId="47" xfId="61" applyFont="1" applyBorder="1" applyAlignment="1" applyProtection="1">
      <alignment horizontal="center" vertical="center" wrapText="1"/>
      <protection locked="0"/>
    </xf>
    <xf numFmtId="0" fontId="17" fillId="0" borderId="74" xfId="65" applyFont="1" applyBorder="1" applyAlignment="1" applyProtection="1">
      <alignment vertical="center"/>
      <protection locked="0"/>
    </xf>
    <xf numFmtId="0" fontId="2" fillId="0" borderId="100" xfId="61" applyFont="1" applyBorder="1" applyAlignment="1" applyProtection="1">
      <alignment horizontal="center" vertical="center"/>
      <protection locked="0"/>
    </xf>
    <xf numFmtId="0" fontId="2" fillId="0" borderId="89" xfId="61" applyFont="1" applyBorder="1" applyAlignment="1" applyProtection="1">
      <alignment horizontal="center" vertical="center"/>
      <protection locked="0"/>
    </xf>
    <xf numFmtId="0" fontId="139" fillId="0" borderId="74" xfId="61" applyFont="1" applyBorder="1" applyAlignment="1" applyProtection="1">
      <alignment horizontal="center" vertical="center" wrapText="1"/>
      <protection locked="0"/>
    </xf>
    <xf numFmtId="199" fontId="17" fillId="28" borderId="91" xfId="61" applyNumberFormat="1" applyFont="1" applyFill="1" applyBorder="1" applyAlignment="1" applyProtection="1">
      <alignment horizontal="right" vertical="center" shrinkToFit="1"/>
      <protection locked="0"/>
    </xf>
    <xf numFmtId="199" fontId="17" fillId="28" borderId="89" xfId="61" applyNumberFormat="1" applyFont="1" applyFill="1" applyBorder="1" applyAlignment="1" applyProtection="1">
      <alignment horizontal="right" vertical="center" shrinkToFit="1"/>
      <protection locked="0"/>
    </xf>
    <xf numFmtId="0" fontId="18" fillId="35" borderId="94" xfId="0" applyFont="1" applyFill="1" applyBorder="1" applyAlignment="1" applyProtection="1">
      <alignment vertical="center" shrinkToFit="1"/>
      <protection locked="0"/>
    </xf>
    <xf numFmtId="0" fontId="18" fillId="35" borderId="127" xfId="0" applyFont="1" applyFill="1" applyBorder="1" applyAlignment="1" applyProtection="1">
      <alignment vertical="center" shrinkToFit="1"/>
      <protection locked="0"/>
    </xf>
    <xf numFmtId="0" fontId="138" fillId="0" borderId="107" xfId="61" applyFont="1" applyBorder="1" applyAlignment="1" applyProtection="1">
      <alignment horizontal="right" vertical="top"/>
      <protection locked="0"/>
    </xf>
    <xf numFmtId="0" fontId="6" fillId="0" borderId="0" xfId="65" applyFont="1" applyAlignment="1" applyProtection="1">
      <alignment horizontal="right"/>
      <protection locked="0"/>
    </xf>
    <xf numFmtId="0" fontId="6" fillId="0" borderId="16" xfId="65" applyFont="1" applyBorder="1" applyAlignment="1" applyProtection="1">
      <alignment horizontal="right"/>
      <protection locked="0"/>
    </xf>
    <xf numFmtId="0" fontId="6" fillId="0" borderId="0" xfId="65" applyFont="1" applyAlignment="1" applyProtection="1">
      <alignment horizontal="right" vertical="top"/>
      <protection locked="0"/>
    </xf>
    <xf numFmtId="0" fontId="6" fillId="0" borderId="16" xfId="65" applyFont="1" applyBorder="1" applyAlignment="1" applyProtection="1">
      <alignment horizontal="right" vertical="top"/>
      <protection locked="0"/>
    </xf>
    <xf numFmtId="188" fontId="116" fillId="0" borderId="77" xfId="65" applyNumberFormat="1" applyFont="1" applyBorder="1" applyAlignment="1" applyProtection="1">
      <alignment horizontal="right" vertical="top" shrinkToFit="1"/>
      <protection locked="0"/>
    </xf>
    <xf numFmtId="0" fontId="130" fillId="0" borderId="141" xfId="61" applyFont="1" applyBorder="1" applyAlignment="1" applyProtection="1">
      <alignment horizontal="center" vertical="center" wrapText="1"/>
      <protection locked="0"/>
    </xf>
    <xf numFmtId="0" fontId="130" fillId="0" borderId="142" xfId="61" applyFont="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12" fillId="0" borderId="75" xfId="65" applyFont="1" applyBorder="1" applyAlignment="1" applyProtection="1">
      <alignment horizontal="center" vertical="center" wrapText="1"/>
      <protection locked="0"/>
    </xf>
    <xf numFmtId="0" fontId="12" fillId="0" borderId="73" xfId="65" applyFont="1" applyBorder="1" applyAlignment="1" applyProtection="1">
      <alignment horizontal="center" vertical="center"/>
      <protection locked="0"/>
    </xf>
    <xf numFmtId="0" fontId="12" fillId="0" borderId="133" xfId="65" applyFont="1" applyBorder="1" applyAlignment="1" applyProtection="1">
      <alignment horizontal="center" vertical="center"/>
      <protection locked="0"/>
    </xf>
    <xf numFmtId="0" fontId="2" fillId="42" borderId="18" xfId="65" applyFill="1" applyBorder="1" applyAlignment="1" applyProtection="1">
      <alignment horizontal="center" vertical="center" wrapText="1" shrinkToFit="1"/>
      <protection locked="0"/>
    </xf>
    <xf numFmtId="0" fontId="2" fillId="42" borderId="103" xfId="65" applyFill="1" applyBorder="1" applyAlignment="1" applyProtection="1">
      <alignment horizontal="center" vertical="center" wrapText="1" shrinkToFit="1"/>
      <protection locked="0"/>
    </xf>
    <xf numFmtId="0" fontId="12" fillId="42" borderId="17" xfId="65" applyFont="1" applyFill="1" applyBorder="1" applyAlignment="1" applyProtection="1">
      <alignment horizontal="center" vertical="center" wrapText="1" shrinkToFit="1"/>
      <protection locked="0"/>
    </xf>
    <xf numFmtId="0" fontId="12" fillId="42" borderId="102" xfId="65" applyFont="1" applyFill="1" applyBorder="1" applyAlignment="1" applyProtection="1">
      <alignment horizontal="center" vertical="center" wrapText="1" shrinkToFit="1"/>
      <protection locked="0"/>
    </xf>
    <xf numFmtId="0" fontId="12" fillId="0" borderId="75" xfId="65" applyFont="1" applyBorder="1" applyAlignment="1" applyProtection="1">
      <alignment horizontal="center" vertical="center" wrapText="1" shrinkToFit="1"/>
      <protection locked="0"/>
    </xf>
    <xf numFmtId="0" fontId="12" fillId="0" borderId="76" xfId="65" applyFont="1" applyBorder="1" applyAlignment="1" applyProtection="1">
      <alignment horizontal="center" vertical="center" wrapText="1" shrinkToFit="1"/>
      <protection locked="0"/>
    </xf>
    <xf numFmtId="0" fontId="12" fillId="0" borderId="143" xfId="65" applyFont="1" applyBorder="1" applyAlignment="1" applyProtection="1">
      <alignment horizontal="center" vertical="center" wrapText="1" shrinkToFit="1"/>
      <protection locked="0"/>
    </xf>
    <xf numFmtId="0" fontId="12" fillId="0" borderId="135" xfId="65" applyFont="1" applyBorder="1" applyAlignment="1" applyProtection="1">
      <alignment horizontal="center" vertical="center" wrapText="1" shrinkToFit="1"/>
      <protection locked="0"/>
    </xf>
    <xf numFmtId="190" fontId="115" fillId="33" borderId="40" xfId="50" applyNumberFormat="1" applyFont="1" applyFill="1" applyBorder="1" applyAlignment="1" applyProtection="1">
      <alignment horizontal="center" vertical="center" shrinkToFit="1"/>
      <protection locked="0"/>
    </xf>
    <xf numFmtId="190" fontId="115" fillId="33" borderId="10" xfId="50" applyNumberFormat="1" applyFont="1" applyFill="1" applyBorder="1" applyAlignment="1" applyProtection="1">
      <alignment horizontal="center" vertical="center" shrinkToFit="1"/>
      <protection locked="0"/>
    </xf>
    <xf numFmtId="202" fontId="21" fillId="28" borderId="33" xfId="65" applyNumberFormat="1" applyFont="1" applyFill="1" applyBorder="1" applyAlignment="1">
      <alignment vertical="center" shrinkToFit="1"/>
      <protection/>
    </xf>
    <xf numFmtId="202" fontId="21" fillId="28" borderId="55" xfId="65" applyNumberFormat="1" applyFont="1" applyFill="1" applyBorder="1" applyAlignment="1">
      <alignment vertical="center" shrinkToFit="1"/>
      <protection/>
    </xf>
    <xf numFmtId="202" fontId="21" fillId="28" borderId="129" xfId="65" applyNumberFormat="1" applyFont="1" applyFill="1" applyBorder="1" applyAlignment="1">
      <alignment vertical="center" shrinkToFit="1"/>
      <protection/>
    </xf>
    <xf numFmtId="185" fontId="18" fillId="28" borderId="36" xfId="50" applyNumberFormat="1" applyFont="1" applyFill="1" applyBorder="1" applyAlignment="1" applyProtection="1">
      <alignment vertical="center" shrinkToFit="1"/>
      <protection locked="0"/>
    </xf>
    <xf numFmtId="185" fontId="18" fillId="28" borderId="18" xfId="50" applyNumberFormat="1" applyFont="1" applyFill="1" applyBorder="1" applyAlignment="1" applyProtection="1">
      <alignment vertical="center" shrinkToFit="1"/>
      <protection locked="0"/>
    </xf>
    <xf numFmtId="185" fontId="18" fillId="28" borderId="103" xfId="50" applyNumberFormat="1" applyFont="1" applyFill="1" applyBorder="1" applyAlignment="1" applyProtection="1">
      <alignment vertical="center" shrinkToFit="1"/>
      <protection locked="0"/>
    </xf>
    <xf numFmtId="185" fontId="18" fillId="28" borderId="35" xfId="50" applyNumberFormat="1" applyFont="1" applyFill="1" applyBorder="1" applyAlignment="1" applyProtection="1">
      <alignment vertical="center" shrinkToFit="1"/>
      <protection locked="0"/>
    </xf>
    <xf numFmtId="185" fontId="18" fillId="28" borderId="17" xfId="50" applyNumberFormat="1" applyFont="1" applyFill="1" applyBorder="1" applyAlignment="1" applyProtection="1">
      <alignment vertical="center" shrinkToFit="1"/>
      <protection locked="0"/>
    </xf>
    <xf numFmtId="185" fontId="18" fillId="28" borderId="102" xfId="50" applyNumberFormat="1" applyFont="1" applyFill="1" applyBorder="1" applyAlignment="1" applyProtection="1">
      <alignment vertical="center" shrinkToFit="1"/>
      <protection locked="0"/>
    </xf>
    <xf numFmtId="185" fontId="18" fillId="28" borderId="34" xfId="50" applyNumberFormat="1" applyFont="1" applyFill="1" applyBorder="1" applyAlignment="1" applyProtection="1">
      <alignment vertical="center" shrinkToFit="1"/>
      <protection/>
    </xf>
    <xf numFmtId="185" fontId="18" fillId="28" borderId="19" xfId="50" applyNumberFormat="1" applyFont="1" applyFill="1" applyBorder="1" applyAlignment="1" applyProtection="1">
      <alignment vertical="center" shrinkToFit="1"/>
      <protection/>
    </xf>
    <xf numFmtId="185" fontId="18" fillId="28" borderId="144" xfId="50" applyNumberFormat="1" applyFont="1" applyFill="1" applyBorder="1" applyAlignment="1" applyProtection="1">
      <alignment vertical="center" shrinkToFit="1"/>
      <protection/>
    </xf>
    <xf numFmtId="186" fontId="119" fillId="0" borderId="0" xfId="65" applyNumberFormat="1" applyFont="1" applyBorder="1" applyAlignment="1" applyProtection="1">
      <alignment horizontal="right" vertical="center"/>
      <protection locked="0"/>
    </xf>
    <xf numFmtId="0" fontId="25" fillId="0" borderId="30" xfId="65" applyFont="1" applyBorder="1" applyAlignment="1" applyProtection="1">
      <alignment horizontal="center" vertical="center" wrapText="1" shrinkToFit="1"/>
      <protection locked="0"/>
    </xf>
    <xf numFmtId="0" fontId="25" fillId="0" borderId="103" xfId="65" applyFont="1" applyBorder="1" applyAlignment="1" applyProtection="1">
      <alignment horizontal="center" vertical="center" wrapText="1" shrinkToFit="1"/>
      <protection locked="0"/>
    </xf>
    <xf numFmtId="0" fontId="25" fillId="0" borderId="28" xfId="65" applyFont="1" applyBorder="1" applyAlignment="1" applyProtection="1">
      <alignment horizontal="center" vertical="center" wrapText="1" shrinkToFit="1"/>
      <protection locked="0"/>
    </xf>
    <xf numFmtId="0" fontId="25" fillId="0" borderId="144" xfId="65" applyFont="1" applyBorder="1" applyAlignment="1" applyProtection="1">
      <alignment horizontal="center" vertical="center" wrapText="1" shrinkToFit="1"/>
      <protection locked="0"/>
    </xf>
    <xf numFmtId="0" fontId="119" fillId="0" borderId="0" xfId="65" applyFont="1" applyAlignment="1" applyProtection="1">
      <alignment horizontal="right" vertical="center"/>
      <protection locked="0"/>
    </xf>
    <xf numFmtId="0" fontId="12" fillId="0" borderId="75" xfId="65" applyFont="1" applyBorder="1" applyAlignment="1" applyProtection="1">
      <alignment horizontal="center" vertical="center"/>
      <protection locked="0"/>
    </xf>
    <xf numFmtId="0" fontId="12" fillId="0" borderId="77" xfId="65" applyFont="1" applyBorder="1" applyAlignment="1" applyProtection="1">
      <alignment horizontal="center" vertical="center"/>
      <protection locked="0"/>
    </xf>
    <xf numFmtId="0" fontId="12" fillId="0" borderId="76" xfId="65" applyFont="1" applyBorder="1" applyAlignment="1" applyProtection="1">
      <alignment horizontal="center" vertical="center"/>
      <protection locked="0"/>
    </xf>
    <xf numFmtId="0" fontId="12" fillId="0" borderId="0" xfId="65" applyFont="1" applyBorder="1" applyAlignment="1" applyProtection="1">
      <alignment horizontal="center" vertical="center"/>
      <protection locked="0"/>
    </xf>
    <xf numFmtId="0" fontId="12" fillId="0" borderId="16" xfId="65" applyFont="1" applyBorder="1" applyAlignment="1" applyProtection="1">
      <alignment horizontal="center" vertical="center"/>
      <protection locked="0"/>
    </xf>
    <xf numFmtId="0" fontId="12" fillId="0" borderId="104" xfId="65" applyFont="1" applyBorder="1" applyAlignment="1" applyProtection="1">
      <alignment horizontal="center" vertical="center"/>
      <protection locked="0"/>
    </xf>
    <xf numFmtId="0" fontId="12" fillId="0" borderId="145" xfId="65" applyFont="1" applyBorder="1" applyAlignment="1" applyProtection="1">
      <alignment horizontal="center" vertical="center"/>
      <protection locked="0"/>
    </xf>
    <xf numFmtId="0" fontId="17" fillId="43" borderId="100" xfId="61" applyFont="1" applyFill="1" applyBorder="1" applyAlignment="1" applyProtection="1">
      <alignment horizontal="center" vertical="center" wrapText="1"/>
      <protection locked="0"/>
    </xf>
    <xf numFmtId="0" fontId="17" fillId="43" borderId="91" xfId="61" applyFont="1" applyFill="1" applyBorder="1" applyAlignment="1" applyProtection="1">
      <alignment horizontal="center" vertical="center" wrapText="1"/>
      <protection locked="0"/>
    </xf>
    <xf numFmtId="0" fontId="17" fillId="43" borderId="89" xfId="61" applyFont="1" applyFill="1" applyBorder="1" applyAlignment="1" applyProtection="1">
      <alignment horizontal="center" vertical="center" wrapText="1"/>
      <protection locked="0"/>
    </xf>
    <xf numFmtId="0" fontId="130" fillId="0" borderId="108" xfId="61" applyFont="1" applyBorder="1" applyAlignment="1" applyProtection="1">
      <alignment horizontal="center" vertical="center" wrapText="1"/>
      <protection locked="0"/>
    </xf>
    <xf numFmtId="199" fontId="17" fillId="28" borderId="139" xfId="50" applyNumberFormat="1" applyFont="1" applyFill="1" applyBorder="1" applyAlignment="1" applyProtection="1">
      <alignment horizontal="right" vertical="center" shrinkToFit="1"/>
      <protection/>
    </xf>
    <xf numFmtId="199" fontId="17" fillId="28" borderId="69" xfId="50" applyNumberFormat="1" applyFont="1" applyFill="1" applyBorder="1" applyAlignment="1" applyProtection="1">
      <alignment horizontal="right" vertical="center" shrinkToFit="1"/>
      <protection/>
    </xf>
    <xf numFmtId="185" fontId="0" fillId="0" borderId="99" xfId="50" applyNumberFormat="1" applyFont="1" applyFill="1" applyBorder="1" applyAlignment="1" applyProtection="1">
      <alignment vertical="center" shrinkToFit="1"/>
      <protection/>
    </xf>
    <xf numFmtId="185" fontId="2" fillId="0" borderId="107" xfId="50" applyNumberFormat="1" applyFont="1" applyFill="1" applyBorder="1" applyAlignment="1" applyProtection="1">
      <alignment vertical="center" shrinkToFit="1"/>
      <protection/>
    </xf>
    <xf numFmtId="185" fontId="2" fillId="0" borderId="146" xfId="50" applyNumberFormat="1" applyFont="1" applyFill="1" applyBorder="1" applyAlignment="1" applyProtection="1">
      <alignment vertical="center" shrinkToFit="1"/>
      <protection/>
    </xf>
    <xf numFmtId="185" fontId="2" fillId="0" borderId="133" xfId="50" applyNumberFormat="1" applyFont="1" applyFill="1" applyBorder="1" applyAlignment="1" applyProtection="1">
      <alignment vertical="center" shrinkToFit="1"/>
      <protection/>
    </xf>
    <xf numFmtId="185" fontId="2" fillId="0" borderId="104" xfId="50" applyNumberFormat="1" applyFont="1" applyFill="1" applyBorder="1" applyAlignment="1" applyProtection="1">
      <alignment vertical="center" shrinkToFit="1"/>
      <protection/>
    </xf>
    <xf numFmtId="185" fontId="2" fillId="0" borderId="145" xfId="50" applyNumberFormat="1" applyFont="1" applyFill="1" applyBorder="1" applyAlignment="1" applyProtection="1">
      <alignment vertical="center" shrinkToFit="1"/>
      <protection/>
    </xf>
    <xf numFmtId="0" fontId="6" fillId="0" borderId="0" xfId="0" applyFont="1" applyAlignment="1" applyProtection="1">
      <alignment horizontal="right" vertical="center"/>
      <protection locked="0"/>
    </xf>
    <xf numFmtId="185" fontId="18" fillId="35" borderId="100" xfId="50" applyNumberFormat="1" applyFont="1" applyFill="1" applyBorder="1" applyAlignment="1" applyProtection="1">
      <alignment vertical="center" wrapText="1"/>
      <protection locked="0"/>
    </xf>
    <xf numFmtId="185" fontId="18" fillId="35" borderId="88" xfId="50" applyNumberFormat="1" applyFont="1" applyFill="1" applyBorder="1" applyAlignment="1" applyProtection="1">
      <alignment vertical="center" wrapText="1"/>
      <protection locked="0"/>
    </xf>
    <xf numFmtId="186" fontId="145" fillId="0" borderId="77" xfId="65" applyNumberFormat="1" applyFont="1" applyFill="1" applyBorder="1" applyAlignment="1">
      <alignment horizontal="right" vertical="top"/>
      <protection/>
    </xf>
    <xf numFmtId="199" fontId="17" fillId="28" borderId="139" xfId="50" applyNumberFormat="1" applyFont="1" applyFill="1" applyBorder="1" applyAlignment="1" applyProtection="1">
      <alignment horizontal="right" vertical="center" shrinkToFit="1"/>
      <protection locked="0"/>
    </xf>
    <xf numFmtId="199" fontId="17" fillId="28" borderId="69" xfId="50" applyNumberFormat="1" applyFont="1" applyFill="1" applyBorder="1" applyAlignment="1" applyProtection="1">
      <alignment horizontal="right" vertical="center" shrinkToFit="1"/>
      <protection locked="0"/>
    </xf>
    <xf numFmtId="0" fontId="146" fillId="0" borderId="0" xfId="65" applyFont="1" applyAlignment="1" applyProtection="1">
      <alignment horizontal="center" wrapText="1"/>
      <protection locked="0"/>
    </xf>
    <xf numFmtId="0" fontId="146" fillId="0" borderId="0" xfId="65" applyFont="1" applyAlignment="1" applyProtection="1">
      <alignment horizontal="center"/>
      <protection locked="0"/>
    </xf>
    <xf numFmtId="0" fontId="6" fillId="0" borderId="0" xfId="65" applyFont="1" applyFill="1" applyAlignment="1" applyProtection="1">
      <alignment wrapText="1"/>
      <protection locked="0"/>
    </xf>
    <xf numFmtId="199" fontId="17" fillId="28" borderId="138" xfId="50" applyNumberFormat="1" applyFont="1" applyFill="1" applyBorder="1" applyAlignment="1" applyProtection="1">
      <alignment horizontal="right" vertical="center" shrinkToFit="1"/>
      <protection locked="0"/>
    </xf>
    <xf numFmtId="199" fontId="17" fillId="28" borderId="58" xfId="50" applyNumberFormat="1" applyFont="1" applyFill="1" applyBorder="1" applyAlignment="1" applyProtection="1">
      <alignment horizontal="right" vertical="center" shrinkToFit="1"/>
      <protection locked="0"/>
    </xf>
    <xf numFmtId="0" fontId="12" fillId="0" borderId="46" xfId="0" applyFont="1" applyBorder="1" applyAlignment="1" applyProtection="1">
      <alignment vertical="center" wrapText="1"/>
      <protection locked="0"/>
    </xf>
    <xf numFmtId="0" fontId="12" fillId="0" borderId="107" xfId="0" applyFont="1" applyBorder="1" applyAlignment="1" applyProtection="1">
      <alignment vertical="center" wrapText="1"/>
      <protection locked="0"/>
    </xf>
    <xf numFmtId="0" fontId="12" fillId="0" borderId="49" xfId="0" applyFont="1" applyBorder="1" applyAlignment="1" applyProtection="1">
      <alignment vertical="center" wrapText="1"/>
      <protection locked="0"/>
    </xf>
    <xf numFmtId="0" fontId="12" fillId="0" borderId="44" xfId="0" applyFont="1" applyBorder="1" applyAlignment="1" applyProtection="1">
      <alignment vertical="center" wrapText="1"/>
      <protection locked="0"/>
    </xf>
    <xf numFmtId="0" fontId="12" fillId="0" borderId="110"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206" fontId="2" fillId="34" borderId="140" xfId="65" applyNumberFormat="1" applyFont="1" applyFill="1" applyBorder="1" applyAlignment="1" applyProtection="1">
      <alignment horizontal="center" vertical="center" shrinkToFit="1"/>
      <protection locked="0"/>
    </xf>
    <xf numFmtId="206" fontId="2" fillId="34" borderId="91" xfId="65" applyNumberFormat="1" applyFont="1" applyFill="1" applyBorder="1" applyAlignment="1" applyProtection="1">
      <alignment horizontal="center" vertical="center" shrinkToFit="1"/>
      <protection locked="0"/>
    </xf>
    <xf numFmtId="206" fontId="2" fillId="34" borderId="88" xfId="65" applyNumberFormat="1" applyFont="1" applyFill="1" applyBorder="1" applyAlignment="1" applyProtection="1">
      <alignment horizontal="center" vertical="center" shrinkToFit="1"/>
      <protection locked="0"/>
    </xf>
    <xf numFmtId="0" fontId="12" fillId="7" borderId="140" xfId="65" applyFont="1" applyFill="1" applyBorder="1" applyAlignment="1" applyProtection="1">
      <alignment horizontal="center" vertical="center" shrinkToFit="1"/>
      <protection locked="0"/>
    </xf>
    <xf numFmtId="0" fontId="12" fillId="7" borderId="91" xfId="65" applyFont="1" applyFill="1" applyBorder="1" applyAlignment="1" applyProtection="1">
      <alignment horizontal="center" vertical="center" shrinkToFit="1"/>
      <protection locked="0"/>
    </xf>
    <xf numFmtId="0" fontId="12" fillId="7" borderId="88" xfId="65" applyFont="1" applyFill="1" applyBorder="1" applyAlignment="1" applyProtection="1">
      <alignment horizontal="center" vertical="center" shrinkToFit="1"/>
      <protection locked="0"/>
    </xf>
    <xf numFmtId="0" fontId="20" fillId="0" borderId="29" xfId="65" applyFont="1" applyBorder="1" applyAlignment="1" applyProtection="1">
      <alignment horizontal="center" vertical="center"/>
      <protection locked="0"/>
    </xf>
    <xf numFmtId="0" fontId="20" fillId="0" borderId="42" xfId="65" applyFont="1" applyBorder="1" applyAlignment="1" applyProtection="1">
      <alignment horizontal="center" vertical="center"/>
      <protection locked="0"/>
    </xf>
    <xf numFmtId="182" fontId="17" fillId="28" borderId="100" xfId="64" applyNumberFormat="1" applyFont="1" applyFill="1" applyBorder="1" applyAlignment="1">
      <alignment horizontal="left" vertical="center" indent="1" shrinkToFit="1"/>
      <protection/>
    </xf>
    <xf numFmtId="182" fontId="17" fillId="28" borderId="89" xfId="64" applyNumberFormat="1" applyFont="1" applyFill="1" applyBorder="1" applyAlignment="1">
      <alignment horizontal="left" vertical="center" indent="1" shrinkToFit="1"/>
      <protection/>
    </xf>
    <xf numFmtId="182" fontId="12" fillId="28" borderId="100" xfId="64" applyNumberFormat="1" applyFont="1" applyFill="1" applyBorder="1" applyAlignment="1">
      <alignment horizontal="left" vertical="center" indent="1" shrinkToFit="1"/>
      <protection/>
    </xf>
    <xf numFmtId="182" fontId="12" fillId="28" borderId="91" xfId="64" applyNumberFormat="1" applyFont="1" applyFill="1" applyBorder="1" applyAlignment="1">
      <alignment horizontal="left" vertical="center" indent="1" shrinkToFit="1"/>
      <protection/>
    </xf>
    <xf numFmtId="182" fontId="12" fillId="28" borderId="89" xfId="64" applyNumberFormat="1" applyFont="1" applyFill="1" applyBorder="1" applyAlignment="1">
      <alignment horizontal="left" vertical="center" indent="1" shrinkToFit="1"/>
      <protection/>
    </xf>
    <xf numFmtId="0" fontId="147" fillId="0" borderId="0" xfId="65" applyFont="1" applyAlignment="1" applyProtection="1">
      <alignment horizontal="left" wrapText="1"/>
      <protection locked="0"/>
    </xf>
    <xf numFmtId="0" fontId="148" fillId="0" borderId="51" xfId="65" applyFont="1" applyBorder="1" applyAlignment="1" applyProtection="1">
      <alignment horizontal="center" vertical="center"/>
      <protection locked="0"/>
    </xf>
    <xf numFmtId="0" fontId="6" fillId="0" borderId="77" xfId="65" applyFont="1" applyBorder="1" applyAlignment="1" applyProtection="1">
      <alignment horizontal="right" vertical="center" shrinkToFit="1"/>
      <protection locked="0"/>
    </xf>
    <xf numFmtId="0" fontId="6" fillId="0" borderId="0" xfId="65" applyFont="1" applyAlignment="1" applyProtection="1">
      <alignment horizontal="right" vertical="center" shrinkToFit="1"/>
      <protection locked="0"/>
    </xf>
    <xf numFmtId="206" fontId="2" fillId="34" borderId="140" xfId="65" applyNumberFormat="1" applyFont="1" applyFill="1" applyBorder="1" applyAlignment="1" applyProtection="1">
      <alignment horizontal="center" vertical="center" wrapText="1"/>
      <protection locked="0"/>
    </xf>
    <xf numFmtId="206" fontId="2" fillId="34" borderId="91" xfId="65" applyNumberFormat="1" applyFont="1" applyFill="1" applyBorder="1" applyAlignment="1" applyProtection="1">
      <alignment horizontal="center" vertical="center" wrapText="1"/>
      <protection locked="0"/>
    </xf>
    <xf numFmtId="206" fontId="2" fillId="34" borderId="88" xfId="65" applyNumberFormat="1" applyFont="1" applyFill="1" applyBorder="1" applyAlignment="1" applyProtection="1">
      <alignment horizontal="center" vertical="center" wrapText="1"/>
      <protection locked="0"/>
    </xf>
    <xf numFmtId="0" fontId="12" fillId="41" borderId="122" xfId="65" applyFont="1" applyFill="1" applyBorder="1" applyAlignment="1" applyProtection="1">
      <alignment horizontal="center" vertical="center" shrinkToFit="1"/>
      <protection locked="0"/>
    </xf>
    <xf numFmtId="0" fontId="12" fillId="41" borderId="95" xfId="65" applyFont="1" applyFill="1" applyBorder="1" applyAlignment="1" applyProtection="1">
      <alignment horizontal="center" vertical="center" shrinkToFit="1"/>
      <protection locked="0"/>
    </xf>
    <xf numFmtId="0" fontId="12" fillId="41" borderId="127" xfId="65" applyFont="1" applyFill="1" applyBorder="1" applyAlignment="1" applyProtection="1">
      <alignment horizontal="center" vertical="center" shrinkToFit="1"/>
      <protection locked="0"/>
    </xf>
    <xf numFmtId="0" fontId="12" fillId="44" borderId="77" xfId="65" applyFont="1" applyFill="1" applyBorder="1" applyAlignment="1" applyProtection="1">
      <alignment horizontal="center" vertical="center" wrapText="1" shrinkToFit="1"/>
      <protection locked="0"/>
    </xf>
    <xf numFmtId="0" fontId="12" fillId="44" borderId="76" xfId="65" applyFont="1" applyFill="1" applyBorder="1" applyAlignment="1" applyProtection="1">
      <alignment horizontal="center" vertical="center" wrapText="1" shrinkToFit="1"/>
      <protection locked="0"/>
    </xf>
    <xf numFmtId="0" fontId="12" fillId="44" borderId="0" xfId="65" applyFont="1" applyFill="1" applyBorder="1" applyAlignment="1" applyProtection="1">
      <alignment horizontal="center" vertical="center" wrapText="1" shrinkToFit="1"/>
      <protection locked="0"/>
    </xf>
    <xf numFmtId="0" fontId="12" fillId="44" borderId="16" xfId="65" applyFont="1" applyFill="1" applyBorder="1" applyAlignment="1" applyProtection="1">
      <alignment horizontal="center" vertical="center" wrapText="1" shrinkToFit="1"/>
      <protection locked="0"/>
    </xf>
    <xf numFmtId="0" fontId="12" fillId="44" borderId="110" xfId="65" applyFont="1" applyFill="1" applyBorder="1" applyAlignment="1" applyProtection="1">
      <alignment horizontal="center" vertical="center" wrapText="1" shrinkToFit="1"/>
      <protection locked="0"/>
    </xf>
    <xf numFmtId="0" fontId="12" fillId="44" borderId="135" xfId="65" applyFont="1" applyFill="1" applyBorder="1" applyAlignment="1" applyProtection="1">
      <alignment horizontal="center" vertical="center" wrapText="1" shrinkToFit="1"/>
      <protection locked="0"/>
    </xf>
    <xf numFmtId="0" fontId="12" fillId="42" borderId="122" xfId="65" applyFont="1" applyFill="1" applyBorder="1" applyAlignment="1" applyProtection="1">
      <alignment horizontal="center" vertical="center" wrapText="1" shrinkToFit="1"/>
      <protection locked="0"/>
    </xf>
    <xf numFmtId="0" fontId="12" fillId="42" borderId="95" xfId="65" applyFont="1" applyFill="1" applyBorder="1" applyAlignment="1" applyProtection="1">
      <alignment horizontal="center" vertical="center" wrapText="1" shrinkToFit="1"/>
      <protection locked="0"/>
    </xf>
    <xf numFmtId="0" fontId="12" fillId="42" borderId="127" xfId="65" applyFont="1" applyFill="1" applyBorder="1" applyAlignment="1" applyProtection="1">
      <alignment horizontal="center" vertical="center" wrapText="1" shrinkToFit="1"/>
      <protection locked="0"/>
    </xf>
    <xf numFmtId="0" fontId="12" fillId="42" borderId="46" xfId="65" applyFont="1" applyFill="1" applyBorder="1" applyAlignment="1" applyProtection="1">
      <alignment horizontal="center" vertical="center" wrapText="1" shrinkToFit="1"/>
      <protection locked="0"/>
    </xf>
    <xf numFmtId="0" fontId="12" fillId="42" borderId="146" xfId="65" applyFont="1" applyFill="1" applyBorder="1" applyAlignment="1" applyProtection="1">
      <alignment horizontal="center" vertical="center" wrapText="1" shrinkToFit="1"/>
      <protection locked="0"/>
    </xf>
    <xf numFmtId="0" fontId="12" fillId="42" borderId="53" xfId="65" applyFont="1" applyFill="1" applyBorder="1" applyAlignment="1" applyProtection="1">
      <alignment horizontal="center" vertical="center" wrapText="1" shrinkToFit="1"/>
      <protection locked="0"/>
    </xf>
    <xf numFmtId="0" fontId="12" fillId="42" borderId="16" xfId="65" applyFont="1" applyFill="1" applyBorder="1" applyAlignment="1" applyProtection="1">
      <alignment horizontal="center" vertical="center" wrapText="1" shrinkToFit="1"/>
      <protection locked="0"/>
    </xf>
    <xf numFmtId="0" fontId="12" fillId="42" borderId="101" xfId="65" applyFont="1" applyFill="1" applyBorder="1" applyAlignment="1" applyProtection="1">
      <alignment horizontal="center" vertical="center" wrapText="1" shrinkToFit="1"/>
      <protection locked="0"/>
    </xf>
    <xf numFmtId="0" fontId="12" fillId="42" borderId="145" xfId="65" applyFont="1" applyFill="1" applyBorder="1" applyAlignment="1" applyProtection="1">
      <alignment horizontal="center" vertical="center" wrapText="1" shrinkToFit="1"/>
      <protection locked="0"/>
    </xf>
    <xf numFmtId="185" fontId="18" fillId="35" borderId="94" xfId="50" applyNumberFormat="1" applyFont="1" applyFill="1" applyBorder="1" applyAlignment="1" applyProtection="1">
      <alignment vertical="center" wrapText="1"/>
      <protection locked="0"/>
    </xf>
    <xf numFmtId="185" fontId="18" fillId="35" borderId="127" xfId="50" applyNumberFormat="1" applyFont="1" applyFill="1" applyBorder="1" applyAlignment="1" applyProtection="1">
      <alignment vertical="center" wrapText="1"/>
      <protection locked="0"/>
    </xf>
    <xf numFmtId="0" fontId="18" fillId="0" borderId="0" xfId="65" applyFont="1" applyAlignment="1" applyProtection="1">
      <alignment vertical="center" wrapText="1"/>
      <protection locked="0"/>
    </xf>
    <xf numFmtId="185" fontId="18" fillId="35" borderId="40" xfId="50" applyNumberFormat="1" applyFont="1" applyFill="1" applyBorder="1" applyAlignment="1" applyProtection="1">
      <alignment vertical="center" wrapText="1"/>
      <protection locked="0"/>
    </xf>
    <xf numFmtId="185" fontId="18" fillId="35" borderId="10" xfId="50" applyNumberFormat="1" applyFont="1" applyFill="1" applyBorder="1" applyAlignment="1" applyProtection="1">
      <alignment vertical="center" wrapText="1"/>
      <protection locked="0"/>
    </xf>
    <xf numFmtId="0" fontId="18" fillId="0" borderId="75" xfId="65" applyFont="1" applyBorder="1" applyAlignment="1" applyProtection="1">
      <alignment horizontal="center" vertical="center" wrapText="1"/>
      <protection locked="0"/>
    </xf>
    <xf numFmtId="0" fontId="18" fillId="0" borderId="77" xfId="65" applyFont="1" applyBorder="1" applyAlignment="1" applyProtection="1">
      <alignment horizontal="center" vertical="center" wrapText="1"/>
      <protection locked="0"/>
    </xf>
    <xf numFmtId="0" fontId="18" fillId="0" borderId="76" xfId="65" applyFont="1" applyBorder="1" applyAlignment="1" applyProtection="1">
      <alignment horizontal="center" vertical="center" wrapText="1"/>
      <protection locked="0"/>
    </xf>
    <xf numFmtId="0" fontId="18" fillId="0" borderId="73" xfId="65" applyFont="1" applyBorder="1" applyAlignment="1" applyProtection="1">
      <alignment horizontal="center" vertical="center" wrapText="1"/>
      <protection locked="0"/>
    </xf>
    <xf numFmtId="0" fontId="18" fillId="0" borderId="0" xfId="65" applyFont="1" applyBorder="1" applyAlignment="1" applyProtection="1">
      <alignment horizontal="center" vertical="center" wrapText="1"/>
      <protection locked="0"/>
    </xf>
    <xf numFmtId="0" fontId="18" fillId="0" borderId="16" xfId="65" applyFont="1" applyBorder="1" applyAlignment="1" applyProtection="1">
      <alignment horizontal="center" vertical="center" wrapText="1"/>
      <protection locked="0"/>
    </xf>
    <xf numFmtId="0" fontId="18" fillId="0" borderId="133" xfId="65" applyFont="1" applyBorder="1" applyAlignment="1" applyProtection="1">
      <alignment horizontal="center" vertical="center" wrapText="1"/>
      <protection locked="0"/>
    </xf>
    <xf numFmtId="0" fontId="18" fillId="0" borderId="104" xfId="65" applyFont="1" applyBorder="1" applyAlignment="1" applyProtection="1">
      <alignment horizontal="center" vertical="center" wrapText="1"/>
      <protection locked="0"/>
    </xf>
    <xf numFmtId="0" fontId="18" fillId="0" borderId="145" xfId="65" applyFont="1" applyBorder="1" applyAlignment="1" applyProtection="1">
      <alignment horizontal="center" vertical="center" wrapText="1"/>
      <protection locked="0"/>
    </xf>
    <xf numFmtId="185" fontId="18" fillId="33" borderId="38" xfId="50" applyNumberFormat="1" applyFont="1" applyFill="1" applyBorder="1" applyAlignment="1" applyProtection="1">
      <alignment horizontal="center" vertical="center" shrinkToFit="1"/>
      <protection locked="0"/>
    </xf>
    <xf numFmtId="185" fontId="18" fillId="33" borderId="76" xfId="50" applyNumberFormat="1" applyFont="1" applyFill="1" applyBorder="1" applyAlignment="1" applyProtection="1">
      <alignment horizontal="center" vertical="center" shrinkToFit="1"/>
      <protection locked="0"/>
    </xf>
    <xf numFmtId="185" fontId="18" fillId="33" borderId="53" xfId="50" applyNumberFormat="1" applyFont="1" applyFill="1" applyBorder="1" applyAlignment="1" applyProtection="1">
      <alignment horizontal="center" vertical="center" shrinkToFit="1"/>
      <protection locked="0"/>
    </xf>
    <xf numFmtId="185" fontId="18" fillId="33" borderId="16" xfId="50" applyNumberFormat="1" applyFont="1" applyFill="1" applyBorder="1" applyAlignment="1" applyProtection="1">
      <alignment horizontal="center" vertical="center" shrinkToFit="1"/>
      <protection locked="0"/>
    </xf>
    <xf numFmtId="185" fontId="18" fillId="33" borderId="101" xfId="50" applyNumberFormat="1" applyFont="1" applyFill="1" applyBorder="1" applyAlignment="1" applyProtection="1">
      <alignment horizontal="center" vertical="center" shrinkToFit="1"/>
      <protection locked="0"/>
    </xf>
    <xf numFmtId="185" fontId="18" fillId="33" borderId="145" xfId="50" applyNumberFormat="1" applyFont="1" applyFill="1" applyBorder="1" applyAlignment="1" applyProtection="1">
      <alignment horizontal="center" vertical="center" shrinkToFit="1"/>
      <protection locked="0"/>
    </xf>
    <xf numFmtId="185" fontId="18" fillId="28" borderId="36" xfId="50" applyNumberFormat="1" applyFont="1" applyFill="1" applyBorder="1" applyAlignment="1" applyProtection="1">
      <alignment vertical="center" shrinkToFit="1"/>
      <protection/>
    </xf>
    <xf numFmtId="185" fontId="18" fillId="28" borderId="18" xfId="50" applyNumberFormat="1" applyFont="1" applyFill="1" applyBorder="1" applyAlignment="1" applyProtection="1">
      <alignment vertical="center" shrinkToFit="1"/>
      <protection/>
    </xf>
    <xf numFmtId="185" fontId="18" fillId="28" borderId="103" xfId="50" applyNumberFormat="1" applyFont="1" applyFill="1" applyBorder="1" applyAlignment="1" applyProtection="1">
      <alignment vertical="center" shrinkToFit="1"/>
      <protection/>
    </xf>
    <xf numFmtId="185" fontId="18" fillId="28" borderId="35" xfId="50" applyNumberFormat="1" applyFont="1" applyFill="1" applyBorder="1" applyAlignment="1" applyProtection="1">
      <alignment vertical="center" shrinkToFit="1"/>
      <protection/>
    </xf>
    <xf numFmtId="185" fontId="18" fillId="28" borderId="17" xfId="50" applyNumberFormat="1" applyFont="1" applyFill="1" applyBorder="1" applyAlignment="1" applyProtection="1">
      <alignment vertical="center" shrinkToFit="1"/>
      <protection/>
    </xf>
    <xf numFmtId="185" fontId="18" fillId="28" borderId="102" xfId="50" applyNumberFormat="1" applyFont="1" applyFill="1" applyBorder="1" applyAlignment="1" applyProtection="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1010xx交付申請記入要領_PR" xfId="63"/>
    <cellStyle name="標準_按分集計表(案2)_116S" xfId="64"/>
    <cellStyle name="標準_事業費総括表_110628" xfId="65"/>
    <cellStyle name="良い" xfId="66"/>
  </cellStyles>
  <dxfs count="44">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u val="single"/>
      </font>
    </dxf>
    <dxf>
      <fill>
        <patternFill>
          <bgColor rgb="FFFFCCCC"/>
        </patternFill>
      </fill>
    </dxf>
    <dxf>
      <font>
        <name val="ＭＳ Ｐゴシック"/>
        <color auto="1"/>
      </font>
      <fill>
        <patternFill>
          <bgColor rgb="FFFFCCCC"/>
        </patternFill>
      </fill>
    </dxf>
    <dxf>
      <font>
        <name val="ＭＳ Ｐゴシック"/>
        <color auto="1"/>
      </font>
      <fill>
        <patternFill>
          <bgColor rgb="FFFFCCCC"/>
        </patternFill>
      </fill>
    </dxf>
    <dxf>
      <font>
        <name val="ＭＳ Ｐゴシック"/>
        <color auto="1"/>
      </font>
      <fill>
        <patternFill>
          <bgColor rgb="FFFFCCCC"/>
        </patternFill>
      </fill>
    </dxf>
    <dxf>
      <fill>
        <patternFill>
          <bgColor rgb="FFFFCCCC"/>
        </patternFill>
      </fill>
    </dxf>
    <dxf>
      <fill>
        <patternFill>
          <bgColor theme="7" tint="0.7999799847602844"/>
        </patternFill>
      </fill>
    </dxf>
    <dxf>
      <fill>
        <patternFill>
          <bgColor theme="7" tint="0.7999799847602844"/>
        </patternFill>
      </fill>
    </dxf>
    <dxf>
      <font>
        <color rgb="FFFFFF99"/>
      </font>
    </dxf>
    <dxf>
      <font>
        <name val="ＭＳ Ｐゴシック"/>
        <color auto="1"/>
      </font>
      <fill>
        <patternFill>
          <bgColor rgb="FFFFCCCC"/>
        </patternFill>
      </fill>
    </dxf>
    <dxf>
      <font>
        <name val="ＭＳ Ｐゴシック"/>
        <color auto="1"/>
      </font>
      <fill>
        <patternFill>
          <bgColor rgb="FFFFCCCC"/>
        </patternFill>
      </fill>
    </dxf>
    <dxf>
      <font>
        <name val="ＭＳ Ｐゴシック"/>
        <color auto="1"/>
      </font>
      <fill>
        <patternFill>
          <bgColor rgb="FFFFCCCC"/>
        </patternFill>
      </fill>
    </dxf>
    <dxf>
      <font>
        <b/>
        <i val="0"/>
        <color rgb="FFFF0000"/>
      </font>
    </dxf>
    <dxf>
      <font>
        <b/>
        <i val="0"/>
        <name val="ＭＳ Ｐゴシック"/>
        <color auto="1"/>
      </font>
      <fill>
        <patternFill>
          <bgColor rgb="FFFFCCCC"/>
        </patternFill>
      </fill>
    </dxf>
    <dxf>
      <font>
        <b/>
        <i val="0"/>
        <color rgb="FFFF0000"/>
      </font>
    </dxf>
    <dxf>
      <font>
        <b/>
        <i val="0"/>
        <color rgb="FFFF0000"/>
      </font>
    </dxf>
    <dxf>
      <font>
        <b/>
        <i val="0"/>
        <color rgb="FFFF0000"/>
      </font>
    </dxf>
    <dxf>
      <font>
        <b/>
        <i val="0"/>
        <name val="ＭＳ Ｐゴシック"/>
        <color auto="1"/>
      </font>
      <fill>
        <patternFill>
          <bgColor rgb="FFFFCCCC"/>
        </patternFill>
      </fill>
    </dxf>
    <dxf>
      <font>
        <color theme="1"/>
      </font>
    </dxf>
    <dxf>
      <font>
        <color theme="1"/>
      </font>
      <border/>
    </dxf>
    <dxf>
      <font>
        <b/>
        <i val="0"/>
        <color auto="1"/>
      </font>
      <fill>
        <patternFill>
          <bgColor rgb="FFFFCCCC"/>
        </patternFill>
      </fill>
      <border/>
    </dxf>
    <dxf>
      <font>
        <b/>
        <i val="0"/>
        <color rgb="FFFF0000"/>
      </font>
      <border/>
    </dxf>
    <dxf>
      <font>
        <color auto="1"/>
      </font>
      <fill>
        <patternFill>
          <bgColor rgb="FFFFCCCC"/>
        </patternFill>
      </fill>
      <border/>
    </dxf>
    <dxf>
      <font>
        <color rgb="FFFFFF99"/>
      </font>
      <border/>
    </dxf>
    <dxf>
      <font>
        <u val="single"/>
      </font>
      <border/>
    </dxf>
    <dxf>
      <font>
        <color theme="0"/>
      </font>
      <fill>
        <patternFill>
          <bgColor theme="0"/>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4:Y51"/>
  <sheetViews>
    <sheetView showGridLines="0" tabSelected="1" view="pageBreakPreview" zoomScaleSheetLayoutView="100" zoomScalePageLayoutView="0" workbookViewId="0" topLeftCell="A1">
      <selection activeCell="AC35" sqref="AC35"/>
    </sheetView>
  </sheetViews>
  <sheetFormatPr defaultColWidth="8.8515625" defaultRowHeight="15"/>
  <cols>
    <col min="1" max="1" width="0.85546875" style="1" customWidth="1"/>
    <col min="2" max="2" width="2.421875" style="1" customWidth="1"/>
    <col min="3" max="3" width="0.42578125" style="1" customWidth="1"/>
    <col min="4" max="4" width="3.140625" style="1" customWidth="1"/>
    <col min="5" max="5" width="3.57421875" style="1" customWidth="1"/>
    <col min="6" max="6" width="7.57421875" style="1" customWidth="1"/>
    <col min="7" max="7" width="5.140625" style="1" customWidth="1"/>
    <col min="8" max="8" width="0.85546875" style="1" customWidth="1"/>
    <col min="9" max="9" width="5.140625" style="1" customWidth="1"/>
    <col min="10" max="10" width="4.57421875" style="1" customWidth="1"/>
    <col min="11" max="14" width="9.140625" style="1" customWidth="1"/>
    <col min="15" max="15" width="7.421875" style="1" customWidth="1"/>
    <col min="16" max="16" width="14.57421875" style="1" customWidth="1"/>
    <col min="17" max="17" width="3.140625" style="1" customWidth="1"/>
    <col min="18" max="18" width="0.42578125" style="1" customWidth="1"/>
    <col min="19" max="22" width="2.140625" style="1" customWidth="1"/>
    <col min="23" max="24" width="3.140625" style="1" customWidth="1"/>
    <col min="25" max="16384" width="8.8515625" style="1" customWidth="1"/>
  </cols>
  <sheetData>
    <row r="1" ht="13.5"/>
    <row r="2" ht="3.75" customHeight="1"/>
    <row r="3" ht="3" customHeight="1"/>
    <row r="4" spans="5:16" ht="13.5">
      <c r="E4" s="536" t="s">
        <v>168</v>
      </c>
      <c r="F4" s="536"/>
      <c r="G4" s="536"/>
      <c r="H4" s="536"/>
      <c r="I4" s="536"/>
      <c r="J4" s="536"/>
      <c r="K4" s="536"/>
      <c r="L4" s="536"/>
      <c r="M4" s="536"/>
      <c r="N4" s="536"/>
      <c r="O4" s="536"/>
      <c r="P4" s="536"/>
    </row>
    <row r="5" spans="5:16" ht="13.5">
      <c r="E5" s="536"/>
      <c r="F5" s="536"/>
      <c r="G5" s="536"/>
      <c r="H5" s="536"/>
      <c r="I5" s="536"/>
      <c r="J5" s="536"/>
      <c r="K5" s="536"/>
      <c r="L5" s="536"/>
      <c r="M5" s="536"/>
      <c r="N5" s="536"/>
      <c r="O5" s="536"/>
      <c r="P5" s="536"/>
    </row>
    <row r="6" spans="1:2" ht="6" customHeight="1">
      <c r="A6" s="381" t="s">
        <v>169</v>
      </c>
      <c r="B6" s="382"/>
    </row>
    <row r="7" spans="1:16" ht="13.5">
      <c r="A7" s="381" t="str">
        <f>+N18</f>
        <v>R03S</v>
      </c>
      <c r="E7" s="536" t="s">
        <v>193</v>
      </c>
      <c r="F7" s="536"/>
      <c r="G7" s="536"/>
      <c r="H7" s="536"/>
      <c r="I7" s="536"/>
      <c r="J7" s="536"/>
      <c r="K7" s="536"/>
      <c r="L7" s="536"/>
      <c r="M7" s="536"/>
      <c r="N7" s="536"/>
      <c r="O7" s="536"/>
      <c r="P7" s="536"/>
    </row>
    <row r="8" spans="1:24" ht="13.5">
      <c r="A8" s="383">
        <f>+H20</f>
        <v>0</v>
      </c>
      <c r="E8" s="536"/>
      <c r="F8" s="536"/>
      <c r="G8" s="536"/>
      <c r="H8" s="536"/>
      <c r="I8" s="536"/>
      <c r="J8" s="536"/>
      <c r="K8" s="536"/>
      <c r="L8" s="536"/>
      <c r="M8" s="536"/>
      <c r="N8" s="536"/>
      <c r="O8" s="536"/>
      <c r="P8" s="536"/>
      <c r="X8" s="384"/>
    </row>
    <row r="9" spans="8:15" ht="13.5" customHeight="1">
      <c r="H9" s="537" t="s">
        <v>194</v>
      </c>
      <c r="I9" s="537"/>
      <c r="J9" s="537"/>
      <c r="K9" s="537"/>
      <c r="L9" s="537"/>
      <c r="M9" s="537"/>
      <c r="N9" s="537"/>
      <c r="O9" s="537"/>
    </row>
    <row r="10" spans="8:15" ht="13.5" customHeight="1">
      <c r="H10" s="537"/>
      <c r="I10" s="537"/>
      <c r="J10" s="537"/>
      <c r="K10" s="537"/>
      <c r="L10" s="537"/>
      <c r="M10" s="537"/>
      <c r="N10" s="537"/>
      <c r="O10" s="537"/>
    </row>
    <row r="11" ht="6" customHeight="1"/>
    <row r="12" ht="13.5"/>
    <row r="13" spans="4:17" ht="13.5">
      <c r="D13" s="385"/>
      <c r="E13" s="386"/>
      <c r="F13" s="386"/>
      <c r="G13" s="386"/>
      <c r="H13" s="386"/>
      <c r="I13" s="386"/>
      <c r="J13" s="386"/>
      <c r="K13" s="386"/>
      <c r="L13" s="386"/>
      <c r="M13" s="386"/>
      <c r="N13" s="386"/>
      <c r="O13" s="386"/>
      <c r="P13" s="386"/>
      <c r="Q13" s="387"/>
    </row>
    <row r="14" spans="4:17" ht="13.5">
      <c r="D14" s="388"/>
      <c r="E14" s="538" t="s">
        <v>170</v>
      </c>
      <c r="F14" s="538"/>
      <c r="G14" s="538"/>
      <c r="H14" s="538"/>
      <c r="I14" s="538"/>
      <c r="J14" s="538"/>
      <c r="K14" s="538"/>
      <c r="Q14" s="389"/>
    </row>
    <row r="15" spans="4:17" ht="13.5">
      <c r="D15" s="388"/>
      <c r="E15" s="538"/>
      <c r="F15" s="538"/>
      <c r="G15" s="538"/>
      <c r="H15" s="538"/>
      <c r="I15" s="538"/>
      <c r="J15" s="538"/>
      <c r="K15" s="538"/>
      <c r="Q15" s="389"/>
    </row>
    <row r="16" spans="4:17" ht="90" customHeight="1">
      <c r="D16" s="388"/>
      <c r="E16" s="539" t="s">
        <v>196</v>
      </c>
      <c r="F16" s="539"/>
      <c r="G16" s="539"/>
      <c r="H16" s="539"/>
      <c r="I16" s="539"/>
      <c r="J16" s="539"/>
      <c r="K16" s="539"/>
      <c r="L16" s="539"/>
      <c r="M16" s="539"/>
      <c r="N16" s="539"/>
      <c r="O16" s="539"/>
      <c r="P16" s="539"/>
      <c r="Q16" s="389"/>
    </row>
    <row r="17" spans="4:25" ht="13.5" customHeight="1" thickBot="1">
      <c r="D17" s="388"/>
      <c r="E17" s="390"/>
      <c r="F17" s="390"/>
      <c r="G17" s="390"/>
      <c r="H17" s="390"/>
      <c r="I17" s="390"/>
      <c r="J17" s="390"/>
      <c r="K17" s="390"/>
      <c r="L17" s="390"/>
      <c r="M17" s="390"/>
      <c r="N17" s="390"/>
      <c r="O17" s="390"/>
      <c r="P17" s="390"/>
      <c r="Q17" s="389"/>
      <c r="U17" s="391"/>
      <c r="V17" s="391"/>
      <c r="W17" s="391"/>
      <c r="X17" s="391"/>
      <c r="Y17" s="391"/>
    </row>
    <row r="18" spans="4:25" ht="22.5" customHeight="1" thickBot="1">
      <c r="D18" s="388"/>
      <c r="E18" s="390"/>
      <c r="F18" s="540" t="s">
        <v>171</v>
      </c>
      <c r="G18" s="541"/>
      <c r="H18" s="542" t="s">
        <v>195</v>
      </c>
      <c r="I18" s="543"/>
      <c r="J18" s="543"/>
      <c r="K18" s="544"/>
      <c r="L18" s="390"/>
      <c r="M18" s="392" t="s">
        <v>108</v>
      </c>
      <c r="N18" s="545" t="s">
        <v>197</v>
      </c>
      <c r="O18" s="545"/>
      <c r="P18" s="393"/>
      <c r="Q18" s="394"/>
      <c r="U18" s="395" t="s">
        <v>172</v>
      </c>
      <c r="V18" s="391" t="s">
        <v>173</v>
      </c>
      <c r="W18" s="395" t="s">
        <v>172</v>
      </c>
      <c r="X18" s="391" t="s">
        <v>173</v>
      </c>
      <c r="Y18" s="391"/>
    </row>
    <row r="19" spans="4:25" ht="4.5" customHeight="1">
      <c r="D19" s="388"/>
      <c r="E19" s="390"/>
      <c r="F19" s="390"/>
      <c r="G19" s="390"/>
      <c r="H19" s="390"/>
      <c r="I19" s="390"/>
      <c r="J19" s="390"/>
      <c r="K19" s="390"/>
      <c r="L19" s="390"/>
      <c r="M19" s="390"/>
      <c r="N19" s="390"/>
      <c r="O19" s="390"/>
      <c r="P19" s="390"/>
      <c r="Q19" s="389"/>
      <c r="U19" s="391"/>
      <c r="V19" s="391"/>
      <c r="W19" s="395" t="s">
        <v>174</v>
      </c>
      <c r="X19" s="391" t="s">
        <v>175</v>
      </c>
      <c r="Y19" s="391"/>
    </row>
    <row r="20" spans="4:25" ht="22.5" customHeight="1">
      <c r="D20" s="388"/>
      <c r="E20" s="390"/>
      <c r="F20" s="532" t="s">
        <v>107</v>
      </c>
      <c r="G20" s="532"/>
      <c r="H20" s="527"/>
      <c r="I20" s="528"/>
      <c r="J20" s="528"/>
      <c r="K20" s="528"/>
      <c r="L20" s="528"/>
      <c r="M20" s="528"/>
      <c r="N20" s="528"/>
      <c r="O20" s="529"/>
      <c r="P20" s="390"/>
      <c r="Q20" s="389"/>
      <c r="U20" s="391"/>
      <c r="V20" s="391"/>
      <c r="W20" s="395"/>
      <c r="X20" s="391"/>
      <c r="Y20" s="391"/>
    </row>
    <row r="21" spans="4:24" ht="15.75" customHeight="1" hidden="1">
      <c r="D21" s="388"/>
      <c r="E21" s="390"/>
      <c r="F21" s="396"/>
      <c r="G21" s="396"/>
      <c r="H21" s="397"/>
      <c r="I21" s="530">
        <f>H20&amp;I20</f>
      </c>
      <c r="J21" s="530"/>
      <c r="K21" s="530"/>
      <c r="L21" s="530"/>
      <c r="M21" s="530"/>
      <c r="N21" s="530"/>
      <c r="O21" s="530"/>
      <c r="P21" s="390"/>
      <c r="Q21" s="389"/>
      <c r="W21" s="398"/>
      <c r="X21" s="6"/>
    </row>
    <row r="22" spans="4:24" ht="13.5" customHeight="1">
      <c r="D22" s="388"/>
      <c r="E22" s="390"/>
      <c r="F22" s="390"/>
      <c r="G22" s="390"/>
      <c r="H22" s="399"/>
      <c r="I22" s="399"/>
      <c r="J22" s="399"/>
      <c r="K22" s="390"/>
      <c r="L22" s="390"/>
      <c r="M22" s="390"/>
      <c r="N22" s="390"/>
      <c r="O22" s="390"/>
      <c r="P22" s="390"/>
      <c r="Q22" s="389"/>
      <c r="W22" s="398"/>
      <c r="X22" s="6"/>
    </row>
    <row r="23" spans="4:24" ht="13.5" customHeight="1">
      <c r="D23" s="388"/>
      <c r="E23" s="400"/>
      <c r="F23" s="400"/>
      <c r="G23" s="400"/>
      <c r="H23" s="400"/>
      <c r="I23" s="400"/>
      <c r="J23" s="400"/>
      <c r="K23" s="400"/>
      <c r="L23" s="400"/>
      <c r="M23" s="400"/>
      <c r="N23" s="400"/>
      <c r="O23" s="400"/>
      <c r="P23" s="400"/>
      <c r="Q23" s="389"/>
      <c r="W23" s="398"/>
      <c r="X23" s="6"/>
    </row>
    <row r="24" spans="4:17" ht="43.5" customHeight="1">
      <c r="D24" s="388"/>
      <c r="E24" s="531" t="s">
        <v>176</v>
      </c>
      <c r="F24" s="531"/>
      <c r="G24" s="531"/>
      <c r="H24" s="531"/>
      <c r="I24" s="531"/>
      <c r="J24" s="531"/>
      <c r="K24" s="531"/>
      <c r="L24" s="531"/>
      <c r="M24" s="531"/>
      <c r="N24" s="531"/>
      <c r="O24" s="531"/>
      <c r="P24" s="531"/>
      <c r="Q24" s="389"/>
    </row>
    <row r="25" spans="4:17" ht="13.5" customHeight="1">
      <c r="D25" s="388"/>
      <c r="E25" s="400"/>
      <c r="F25" s="400"/>
      <c r="G25" s="400"/>
      <c r="H25" s="400"/>
      <c r="I25" s="400"/>
      <c r="J25" s="400"/>
      <c r="K25" s="400"/>
      <c r="L25" s="400"/>
      <c r="M25" s="400"/>
      <c r="N25" s="400"/>
      <c r="O25" s="400"/>
      <c r="P25" s="400"/>
      <c r="Q25" s="389"/>
    </row>
    <row r="26" spans="4:17" ht="13.5">
      <c r="D26" s="388"/>
      <c r="E26" s="401" t="s">
        <v>177</v>
      </c>
      <c r="F26" s="401"/>
      <c r="Q26" s="389"/>
    </row>
    <row r="27" spans="4:17" ht="13.5">
      <c r="D27" s="388"/>
      <c r="Q27" s="389"/>
    </row>
    <row r="28" spans="4:17" ht="18.75" customHeight="1">
      <c r="D28" s="388"/>
      <c r="E28" s="402" t="s">
        <v>178</v>
      </c>
      <c r="F28" s="519" t="s">
        <v>179</v>
      </c>
      <c r="G28" s="519"/>
      <c r="H28" s="519"/>
      <c r="I28" s="519"/>
      <c r="J28" s="519"/>
      <c r="K28" s="519"/>
      <c r="L28" s="519"/>
      <c r="M28" s="519"/>
      <c r="N28" s="519"/>
      <c r="O28" s="519"/>
      <c r="P28" s="519"/>
      <c r="Q28" s="389"/>
    </row>
    <row r="29" spans="4:17" ht="18.75" customHeight="1">
      <c r="D29" s="388"/>
      <c r="E29" s="403"/>
      <c r="F29" s="519"/>
      <c r="G29" s="519"/>
      <c r="H29" s="519"/>
      <c r="I29" s="519"/>
      <c r="J29" s="519"/>
      <c r="K29" s="519"/>
      <c r="L29" s="519"/>
      <c r="M29" s="519"/>
      <c r="N29" s="519"/>
      <c r="O29" s="519"/>
      <c r="P29" s="519"/>
      <c r="Q29" s="389"/>
    </row>
    <row r="30" spans="4:17" ht="12.75" customHeight="1">
      <c r="D30" s="388"/>
      <c r="E30" s="403"/>
      <c r="F30" s="519"/>
      <c r="G30" s="519"/>
      <c r="H30" s="519"/>
      <c r="I30" s="519"/>
      <c r="J30" s="519"/>
      <c r="K30" s="519"/>
      <c r="L30" s="519"/>
      <c r="M30" s="519"/>
      <c r="N30" s="519"/>
      <c r="O30" s="519"/>
      <c r="P30" s="519"/>
      <c r="Q30" s="389"/>
    </row>
    <row r="31" spans="4:17" ht="18.75" customHeight="1">
      <c r="D31" s="388"/>
      <c r="E31" s="402" t="s">
        <v>178</v>
      </c>
      <c r="F31" s="1" t="s">
        <v>180</v>
      </c>
      <c r="H31" s="533" t="s">
        <v>181</v>
      </c>
      <c r="I31" s="534"/>
      <c r="J31" s="534"/>
      <c r="K31" s="535"/>
      <c r="L31" s="1" t="s">
        <v>182</v>
      </c>
      <c r="Q31" s="389"/>
    </row>
    <row r="32" spans="4:17" ht="6.75" customHeight="1">
      <c r="D32" s="388"/>
      <c r="Q32" s="389"/>
    </row>
    <row r="33" spans="4:17" ht="18.75" customHeight="1">
      <c r="D33" s="388"/>
      <c r="H33" s="520" t="s">
        <v>183</v>
      </c>
      <c r="I33" s="521"/>
      <c r="J33" s="521"/>
      <c r="K33" s="522"/>
      <c r="L33" s="523" t="s">
        <v>184</v>
      </c>
      <c r="M33" s="523"/>
      <c r="N33" s="523"/>
      <c r="O33" s="523"/>
      <c r="P33" s="523"/>
      <c r="Q33" s="389"/>
    </row>
    <row r="34" spans="4:17" ht="15" customHeight="1">
      <c r="D34" s="388"/>
      <c r="L34" s="523"/>
      <c r="M34" s="523"/>
      <c r="N34" s="523"/>
      <c r="O34" s="523"/>
      <c r="P34" s="523"/>
      <c r="Q34" s="389"/>
    </row>
    <row r="35" spans="4:17" ht="6" customHeight="1">
      <c r="D35" s="388"/>
      <c r="L35" s="400"/>
      <c r="M35" s="400"/>
      <c r="N35" s="400"/>
      <c r="O35" s="400"/>
      <c r="P35" s="400"/>
      <c r="Q35" s="389"/>
    </row>
    <row r="36" spans="4:17" ht="19.5" customHeight="1">
      <c r="D36" s="388"/>
      <c r="H36" s="524" t="s">
        <v>185</v>
      </c>
      <c r="I36" s="525"/>
      <c r="J36" s="525"/>
      <c r="K36" s="526"/>
      <c r="L36" s="523" t="s">
        <v>186</v>
      </c>
      <c r="M36" s="523"/>
      <c r="N36" s="523"/>
      <c r="O36" s="523"/>
      <c r="P36" s="523"/>
      <c r="Q36" s="389"/>
    </row>
    <row r="37" spans="4:17" ht="43.5" customHeight="1">
      <c r="D37" s="388"/>
      <c r="L37" s="523"/>
      <c r="M37" s="523"/>
      <c r="N37" s="523"/>
      <c r="O37" s="523"/>
      <c r="P37" s="523"/>
      <c r="Q37" s="389"/>
    </row>
    <row r="38" spans="4:17" ht="18.75" customHeight="1">
      <c r="D38" s="388"/>
      <c r="F38" s="1" t="s">
        <v>187</v>
      </c>
      <c r="Q38" s="389"/>
    </row>
    <row r="39" spans="4:17" ht="6" customHeight="1">
      <c r="D39" s="388"/>
      <c r="Q39" s="389"/>
    </row>
    <row r="40" spans="4:17" ht="49.5" customHeight="1">
      <c r="D40" s="388"/>
      <c r="E40" s="402" t="s">
        <v>178</v>
      </c>
      <c r="F40" s="519" t="s">
        <v>198</v>
      </c>
      <c r="G40" s="519"/>
      <c r="H40" s="519"/>
      <c r="I40" s="519"/>
      <c r="J40" s="519"/>
      <c r="K40" s="519"/>
      <c r="L40" s="519"/>
      <c r="M40" s="519"/>
      <c r="N40" s="519"/>
      <c r="O40" s="519"/>
      <c r="P40" s="519"/>
      <c r="Q40" s="389"/>
    </row>
    <row r="41" spans="4:17" ht="49.5" customHeight="1">
      <c r="D41" s="388"/>
      <c r="E41" s="402" t="s">
        <v>178</v>
      </c>
      <c r="F41" s="519" t="s">
        <v>188</v>
      </c>
      <c r="G41" s="519"/>
      <c r="H41" s="519"/>
      <c r="I41" s="519"/>
      <c r="J41" s="519"/>
      <c r="K41" s="519"/>
      <c r="L41" s="519"/>
      <c r="M41" s="519"/>
      <c r="N41" s="519"/>
      <c r="O41" s="519"/>
      <c r="P41" s="519"/>
      <c r="Q41" s="389"/>
    </row>
    <row r="42" spans="4:17" ht="33.75" customHeight="1">
      <c r="D42" s="388"/>
      <c r="E42" s="402" t="s">
        <v>178</v>
      </c>
      <c r="F42" s="519" t="s">
        <v>189</v>
      </c>
      <c r="G42" s="519"/>
      <c r="H42" s="519"/>
      <c r="I42" s="519"/>
      <c r="J42" s="519"/>
      <c r="K42" s="519"/>
      <c r="L42" s="519"/>
      <c r="M42" s="519"/>
      <c r="N42" s="519"/>
      <c r="O42" s="519"/>
      <c r="P42" s="519"/>
      <c r="Q42" s="389"/>
    </row>
    <row r="43" spans="4:17" ht="12.75" customHeight="1">
      <c r="D43" s="388"/>
      <c r="E43" s="403"/>
      <c r="F43" s="519"/>
      <c r="G43" s="519"/>
      <c r="H43" s="519"/>
      <c r="I43" s="519"/>
      <c r="J43" s="519"/>
      <c r="K43" s="519"/>
      <c r="L43" s="519"/>
      <c r="M43" s="519"/>
      <c r="N43" s="519"/>
      <c r="O43" s="519"/>
      <c r="P43" s="519"/>
      <c r="Q43" s="389"/>
    </row>
    <row r="44" spans="4:17" ht="18.75">
      <c r="D44" s="388"/>
      <c r="E44" s="404" t="s">
        <v>190</v>
      </c>
      <c r="F44" s="401"/>
      <c r="Q44" s="389"/>
    </row>
    <row r="45" spans="4:17" ht="3" customHeight="1">
      <c r="D45" s="388"/>
      <c r="Q45" s="389"/>
    </row>
    <row r="46" spans="4:17" ht="15.75" customHeight="1">
      <c r="D46" s="388"/>
      <c r="E46" s="402" t="s">
        <v>178</v>
      </c>
      <c r="F46" s="403" t="s">
        <v>191</v>
      </c>
      <c r="G46" s="403"/>
      <c r="H46" s="403"/>
      <c r="I46" s="403"/>
      <c r="J46" s="403"/>
      <c r="K46" s="403"/>
      <c r="L46" s="403"/>
      <c r="M46" s="403"/>
      <c r="N46" s="403"/>
      <c r="O46" s="403"/>
      <c r="P46" s="403"/>
      <c r="Q46" s="389"/>
    </row>
    <row r="47" spans="4:17" ht="15.75" customHeight="1">
      <c r="D47" s="388"/>
      <c r="E47" s="402" t="s">
        <v>178</v>
      </c>
      <c r="F47" s="403" t="s">
        <v>192</v>
      </c>
      <c r="G47" s="405"/>
      <c r="H47" s="405"/>
      <c r="I47" s="405"/>
      <c r="J47" s="405"/>
      <c r="K47" s="405"/>
      <c r="L47" s="405"/>
      <c r="M47" s="405"/>
      <c r="N47" s="405"/>
      <c r="O47" s="405"/>
      <c r="P47" s="405"/>
      <c r="Q47" s="389"/>
    </row>
    <row r="48" spans="4:17" ht="12.75" customHeight="1">
      <c r="D48" s="406"/>
      <c r="E48" s="407"/>
      <c r="F48" s="407"/>
      <c r="G48" s="407"/>
      <c r="H48" s="407"/>
      <c r="I48" s="407"/>
      <c r="J48" s="407"/>
      <c r="K48" s="407"/>
      <c r="L48" s="407"/>
      <c r="M48" s="407"/>
      <c r="N48" s="407"/>
      <c r="O48" s="407"/>
      <c r="P48" s="407"/>
      <c r="Q48" s="408"/>
    </row>
    <row r="49" spans="4:17" ht="13.5">
      <c r="D49" s="398" t="s">
        <v>246</v>
      </c>
      <c r="P49" s="409"/>
      <c r="Q49" s="410" t="str">
        <f>+A7</f>
        <v>R03S</v>
      </c>
    </row>
    <row r="50" spans="4:16" ht="13.5">
      <c r="D50" s="9"/>
      <c r="P50" s="411"/>
    </row>
    <row r="51" ht="13.5">
      <c r="D51" s="9"/>
    </row>
  </sheetData>
  <sheetProtection/>
  <mergeCells count="21">
    <mergeCell ref="E4:P5"/>
    <mergeCell ref="E7:P8"/>
    <mergeCell ref="H9:O10"/>
    <mergeCell ref="E14:K15"/>
    <mergeCell ref="E16:P16"/>
    <mergeCell ref="F18:G18"/>
    <mergeCell ref="H18:K18"/>
    <mergeCell ref="N18:O18"/>
    <mergeCell ref="H20:O20"/>
    <mergeCell ref="I21:O21"/>
    <mergeCell ref="E24:P24"/>
    <mergeCell ref="F28:P30"/>
    <mergeCell ref="F41:P41"/>
    <mergeCell ref="F20:G20"/>
    <mergeCell ref="H31:K31"/>
    <mergeCell ref="F42:P43"/>
    <mergeCell ref="H33:K33"/>
    <mergeCell ref="L33:P34"/>
    <mergeCell ref="H36:K36"/>
    <mergeCell ref="L36:P37"/>
    <mergeCell ref="F40:P40"/>
  </mergeCells>
  <conditionalFormatting sqref="Y25">
    <cfRule type="containsText" priority="1" dxfId="37" operator="containsText" stopIfTrue="1" text="（申請書に記載する事業名を記入してください。）">
      <formula>NOT(ISERROR(SEARCH("（申請書に記載する事業名を記入してください。）",Y25)))</formula>
    </cfRule>
  </conditionalFormatting>
  <printOptions/>
  <pageMargins left="0.56" right="0.42" top="0.5905511811023623" bottom="0.18" header="0.31496062992125984" footer="0.31496062992125984"/>
  <pageSetup fitToHeight="1" fitToWidth="1"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2:AG68"/>
  <sheetViews>
    <sheetView showGridLines="0" view="pageBreakPreview" zoomScale="75" zoomScaleSheetLayoutView="75" zoomScalePageLayoutView="0" workbookViewId="0" topLeftCell="A1">
      <selection activeCell="G23" sqref="G23"/>
    </sheetView>
  </sheetViews>
  <sheetFormatPr defaultColWidth="8.8515625" defaultRowHeight="15"/>
  <cols>
    <col min="1" max="2" width="1.57421875" style="1" customWidth="1"/>
    <col min="3" max="3" width="2.57421875" style="1" customWidth="1"/>
    <col min="4" max="4" width="4.57421875" style="1" customWidth="1"/>
    <col min="5" max="6" width="15.57421875" style="1" customWidth="1"/>
    <col min="7" max="8" width="12.57421875" style="1" customWidth="1"/>
    <col min="9" max="12" width="8.57421875" style="1" customWidth="1"/>
    <col min="13" max="18" width="8.57421875" style="1" hidden="1" customWidth="1"/>
    <col min="19" max="21" width="8.57421875" style="1" customWidth="1"/>
    <col min="22" max="23" width="8.57421875" style="1" hidden="1" customWidth="1"/>
    <col min="24" max="24" width="8.57421875" style="1" customWidth="1"/>
    <col min="25" max="25" width="1.57421875" style="1" customWidth="1"/>
    <col min="26" max="26" width="8.57421875" style="1" customWidth="1"/>
    <col min="27" max="27" width="47.28125" style="1" bestFit="1" customWidth="1"/>
    <col min="28" max="16384" width="8.8515625" style="1" customWidth="1"/>
  </cols>
  <sheetData>
    <row r="1" ht="13.5"/>
    <row r="2" s="159" customFormat="1" ht="15" customHeight="1">
      <c r="A2" s="172"/>
    </row>
    <row r="3" spans="5:20" s="159" customFormat="1" ht="24.75" customHeight="1">
      <c r="E3" s="518" t="s">
        <v>111</v>
      </c>
      <c r="G3" s="171"/>
      <c r="H3" s="170"/>
      <c r="I3" s="617"/>
      <c r="J3" s="617"/>
      <c r="Q3" s="170"/>
      <c r="S3" s="164"/>
      <c r="T3" s="164"/>
    </row>
    <row r="4" spans="7:22" s="159" customFormat="1" ht="24.75" customHeight="1">
      <c r="G4" s="169" t="s">
        <v>110</v>
      </c>
      <c r="H4" s="168">
        <v>10</v>
      </c>
      <c r="I4" s="167">
        <f>+H4/100</f>
        <v>0.1</v>
      </c>
      <c r="J4" s="167">
        <f>1+H4/100</f>
        <v>1.1</v>
      </c>
      <c r="K4" s="160"/>
      <c r="L4" s="618"/>
      <c r="M4" s="618"/>
      <c r="N4" s="166"/>
      <c r="O4" s="166"/>
      <c r="P4" s="166"/>
      <c r="Q4" s="166"/>
      <c r="R4" s="166"/>
      <c r="S4" s="165"/>
      <c r="U4" s="164"/>
      <c r="V4" s="164"/>
    </row>
    <row r="5" spans="5:21" s="159" customFormat="1" ht="9.75" customHeight="1">
      <c r="E5" s="163"/>
      <c r="F5" s="162"/>
      <c r="G5" s="161"/>
      <c r="H5" s="161"/>
      <c r="I5" s="160"/>
      <c r="J5" s="160"/>
      <c r="K5" s="160"/>
      <c r="L5" s="160"/>
      <c r="M5" s="160"/>
      <c r="N5" s="160"/>
      <c r="O5" s="161"/>
      <c r="P5" s="161"/>
      <c r="Q5" s="161"/>
      <c r="R5" s="161"/>
      <c r="S5" s="160"/>
      <c r="T5" s="581" t="s">
        <v>109</v>
      </c>
      <c r="U5" s="582"/>
    </row>
    <row r="6" spans="5:25" ht="18.75" customHeight="1">
      <c r="E6" s="158"/>
      <c r="F6" s="598" t="s">
        <v>108</v>
      </c>
      <c r="G6" s="599"/>
      <c r="H6" s="629" t="str">
        <f>'注意事項'!N18</f>
        <v>R03S</v>
      </c>
      <c r="I6" s="630"/>
      <c r="J6" s="631"/>
      <c r="K6" s="157"/>
      <c r="L6" s="157"/>
      <c r="N6" s="156"/>
      <c r="T6" s="583"/>
      <c r="U6" s="584"/>
      <c r="Y6" s="155"/>
    </row>
    <row r="7" spans="6:25" ht="6" customHeight="1">
      <c r="F7" s="154"/>
      <c r="G7" s="154"/>
      <c r="H7" s="146"/>
      <c r="I7" s="146"/>
      <c r="J7" s="146"/>
      <c r="K7" s="146"/>
      <c r="L7" s="143"/>
      <c r="M7" s="146"/>
      <c r="N7" s="143"/>
      <c r="T7" s="585"/>
      <c r="U7" s="586"/>
      <c r="Y7" s="153"/>
    </row>
    <row r="8" spans="5:14" ht="18.75" customHeight="1">
      <c r="E8" s="150"/>
      <c r="F8" s="598" t="s">
        <v>107</v>
      </c>
      <c r="G8" s="599"/>
      <c r="H8" s="587">
        <f>'注意事項'!H20</f>
        <v>0</v>
      </c>
      <c r="I8" s="588"/>
      <c r="J8" s="588"/>
      <c r="K8" s="588"/>
      <c r="L8" s="589"/>
      <c r="M8" s="152"/>
      <c r="N8" s="151"/>
    </row>
    <row r="9" spans="1:26" ht="4.5" customHeight="1">
      <c r="A9" s="139"/>
      <c r="G9" s="146"/>
      <c r="H9" s="146"/>
      <c r="I9" s="146"/>
      <c r="J9" s="146"/>
      <c r="K9" s="146"/>
      <c r="L9" s="149"/>
      <c r="M9" s="143"/>
      <c r="N9" s="143"/>
      <c r="O9" s="143"/>
      <c r="P9" s="148"/>
      <c r="Q9" s="141"/>
      <c r="R9" s="141"/>
      <c r="S9" s="141"/>
      <c r="T9" s="141"/>
      <c r="U9" s="141"/>
      <c r="V9" s="141"/>
      <c r="W9" s="147"/>
      <c r="Z9" s="57"/>
    </row>
    <row r="10" spans="1:26" ht="19.5" customHeight="1">
      <c r="A10" s="139"/>
      <c r="D10" s="150" t="s">
        <v>106</v>
      </c>
      <c r="G10" s="146"/>
      <c r="H10" s="146"/>
      <c r="I10" s="146"/>
      <c r="J10" s="146"/>
      <c r="K10" s="146"/>
      <c r="L10" s="149"/>
      <c r="M10" s="143"/>
      <c r="N10" s="143"/>
      <c r="O10" s="143"/>
      <c r="P10" s="148"/>
      <c r="Q10" s="141"/>
      <c r="R10" s="141"/>
      <c r="S10" s="141"/>
      <c r="T10" s="141"/>
      <c r="U10" s="141"/>
      <c r="V10" s="141"/>
      <c r="W10" s="147"/>
      <c r="Z10" s="57"/>
    </row>
    <row r="11" spans="1:26" ht="15" customHeight="1" thickBot="1">
      <c r="A11" s="139"/>
      <c r="E11" s="1" t="s">
        <v>105</v>
      </c>
      <c r="G11" s="146"/>
      <c r="H11" s="146"/>
      <c r="I11" s="146"/>
      <c r="J11" s="146"/>
      <c r="K11" s="146"/>
      <c r="L11" s="145" t="s">
        <v>104</v>
      </c>
      <c r="M11" s="143"/>
      <c r="N11" s="144"/>
      <c r="O11" s="143"/>
      <c r="P11" s="57"/>
      <c r="Q11" s="141"/>
      <c r="R11" s="141"/>
      <c r="S11" s="142" t="s">
        <v>24</v>
      </c>
      <c r="T11" s="141"/>
      <c r="U11" s="83" t="s">
        <v>24</v>
      </c>
      <c r="V11" s="57"/>
      <c r="W11" s="57"/>
      <c r="X11" s="140" t="s">
        <v>103</v>
      </c>
      <c r="Z11" s="57"/>
    </row>
    <row r="12" spans="1:24" ht="30" customHeight="1">
      <c r="A12" s="139"/>
      <c r="D12" s="138"/>
      <c r="E12" s="137"/>
      <c r="F12" s="136"/>
      <c r="G12" s="135" t="s">
        <v>102</v>
      </c>
      <c r="H12" s="621" t="s">
        <v>101</v>
      </c>
      <c r="I12" s="622"/>
      <c r="J12" s="622"/>
      <c r="K12" s="622"/>
      <c r="L12" s="622"/>
      <c r="M12" s="622"/>
      <c r="N12" s="622"/>
      <c r="O12" s="622"/>
      <c r="P12" s="622"/>
      <c r="Q12" s="622"/>
      <c r="R12" s="623"/>
      <c r="S12" s="553" t="s">
        <v>30</v>
      </c>
      <c r="T12" s="557" t="s">
        <v>100</v>
      </c>
      <c r="U12" s="558"/>
      <c r="V12" s="558"/>
      <c r="W12" s="559"/>
      <c r="X12" s="593" t="s">
        <v>99</v>
      </c>
    </row>
    <row r="13" spans="1:24" ht="34.5" customHeight="1">
      <c r="A13" s="134"/>
      <c r="D13" s="127"/>
      <c r="F13" s="133"/>
      <c r="G13" s="619" t="s">
        <v>98</v>
      </c>
      <c r="H13" s="552" t="s">
        <v>97</v>
      </c>
      <c r="I13" s="132" t="s">
        <v>96</v>
      </c>
      <c r="J13" s="132" t="s">
        <v>95</v>
      </c>
      <c r="K13" s="132" t="s">
        <v>94</v>
      </c>
      <c r="L13" s="132" t="s">
        <v>93</v>
      </c>
      <c r="M13" s="132" t="s">
        <v>92</v>
      </c>
      <c r="N13" s="132" t="s">
        <v>91</v>
      </c>
      <c r="O13" s="132" t="s">
        <v>90</v>
      </c>
      <c r="P13" s="132" t="s">
        <v>89</v>
      </c>
      <c r="Q13" s="132" t="s">
        <v>88</v>
      </c>
      <c r="R13" s="132" t="s">
        <v>87</v>
      </c>
      <c r="S13" s="554"/>
      <c r="T13" s="131" t="s">
        <v>86</v>
      </c>
      <c r="U13" s="130" t="s">
        <v>85</v>
      </c>
      <c r="V13" s="129" t="s">
        <v>84</v>
      </c>
      <c r="W13" s="128" t="s">
        <v>83</v>
      </c>
      <c r="X13" s="594"/>
    </row>
    <row r="14" spans="4:24" ht="75" customHeight="1">
      <c r="D14" s="127"/>
      <c r="E14" s="624"/>
      <c r="F14" s="625"/>
      <c r="G14" s="620"/>
      <c r="H14" s="552"/>
      <c r="I14" s="126"/>
      <c r="J14" s="126"/>
      <c r="K14" s="125"/>
      <c r="L14" s="125"/>
      <c r="M14" s="125"/>
      <c r="N14" s="125"/>
      <c r="O14" s="125"/>
      <c r="P14" s="125"/>
      <c r="Q14" s="125"/>
      <c r="R14" s="124"/>
      <c r="S14" s="554"/>
      <c r="T14" s="123" t="s">
        <v>82</v>
      </c>
      <c r="U14" s="122"/>
      <c r="V14" s="122"/>
      <c r="W14" s="122"/>
      <c r="X14" s="594"/>
    </row>
    <row r="15" spans="4:24" ht="24" customHeight="1">
      <c r="D15" s="546"/>
      <c r="E15" s="626" t="s">
        <v>81</v>
      </c>
      <c r="F15" s="121" t="s">
        <v>80</v>
      </c>
      <c r="G15" s="120"/>
      <c r="H15" s="119">
        <f aca="true" t="shared" si="0" ref="H15:H23">SUM(I15:R15)</f>
        <v>0</v>
      </c>
      <c r="I15" s="116"/>
      <c r="J15" s="116"/>
      <c r="K15" s="116"/>
      <c r="L15" s="116"/>
      <c r="M15" s="116"/>
      <c r="N15" s="116"/>
      <c r="O15" s="116"/>
      <c r="P15" s="116"/>
      <c r="Q15" s="116"/>
      <c r="R15" s="116"/>
      <c r="S15" s="118">
        <f aca="true" t="shared" si="1" ref="S15:S23">G15+H15</f>
        <v>0</v>
      </c>
      <c r="T15" s="117"/>
      <c r="U15" s="116"/>
      <c r="V15" s="116"/>
      <c r="W15" s="116"/>
      <c r="X15" s="115">
        <f aca="true" t="shared" si="2" ref="X15:X24">SUM(T15:W15)+S15</f>
        <v>0</v>
      </c>
    </row>
    <row r="16" spans="4:24" ht="24" customHeight="1">
      <c r="D16" s="546"/>
      <c r="E16" s="627"/>
      <c r="F16" s="114" t="s">
        <v>79</v>
      </c>
      <c r="G16" s="113"/>
      <c r="H16" s="112">
        <f t="shared" si="0"/>
        <v>0</v>
      </c>
      <c r="I16" s="108"/>
      <c r="J16" s="108"/>
      <c r="K16" s="108"/>
      <c r="L16" s="108"/>
      <c r="M16" s="108"/>
      <c r="N16" s="108"/>
      <c r="O16" s="108"/>
      <c r="P16" s="108"/>
      <c r="Q16" s="108"/>
      <c r="R16" s="108"/>
      <c r="S16" s="110">
        <f t="shared" si="1"/>
        <v>0</v>
      </c>
      <c r="T16" s="109"/>
      <c r="U16" s="108"/>
      <c r="V16" s="108"/>
      <c r="W16" s="108"/>
      <c r="X16" s="107">
        <f t="shared" si="2"/>
        <v>0</v>
      </c>
    </row>
    <row r="17" spans="4:24" ht="24" customHeight="1">
      <c r="D17" s="546"/>
      <c r="E17" s="627"/>
      <c r="F17" s="114" t="s">
        <v>78</v>
      </c>
      <c r="G17" s="113"/>
      <c r="H17" s="112">
        <f t="shared" si="0"/>
        <v>0</v>
      </c>
      <c r="I17" s="108"/>
      <c r="J17" s="108"/>
      <c r="K17" s="108"/>
      <c r="L17" s="108"/>
      <c r="M17" s="108"/>
      <c r="N17" s="108"/>
      <c r="O17" s="108"/>
      <c r="P17" s="108"/>
      <c r="Q17" s="108"/>
      <c r="R17" s="108"/>
      <c r="S17" s="110">
        <f t="shared" si="1"/>
        <v>0</v>
      </c>
      <c r="T17" s="109"/>
      <c r="U17" s="108"/>
      <c r="V17" s="108"/>
      <c r="W17" s="108"/>
      <c r="X17" s="107">
        <f t="shared" si="2"/>
        <v>0</v>
      </c>
    </row>
    <row r="18" spans="4:24" ht="24" customHeight="1">
      <c r="D18" s="546"/>
      <c r="E18" s="627"/>
      <c r="F18" s="114" t="s">
        <v>77</v>
      </c>
      <c r="G18" s="113"/>
      <c r="H18" s="112">
        <f t="shared" si="0"/>
        <v>0</v>
      </c>
      <c r="I18" s="108"/>
      <c r="J18" s="108"/>
      <c r="K18" s="108"/>
      <c r="L18" s="108"/>
      <c r="M18" s="108"/>
      <c r="N18" s="108"/>
      <c r="O18" s="108"/>
      <c r="P18" s="108"/>
      <c r="Q18" s="108"/>
      <c r="R18" s="108"/>
      <c r="S18" s="110">
        <f t="shared" si="1"/>
        <v>0</v>
      </c>
      <c r="T18" s="109"/>
      <c r="U18" s="108"/>
      <c r="V18" s="108"/>
      <c r="W18" s="108"/>
      <c r="X18" s="107">
        <f t="shared" si="2"/>
        <v>0</v>
      </c>
    </row>
    <row r="19" spans="4:24" ht="24" customHeight="1">
      <c r="D19" s="546"/>
      <c r="E19" s="627"/>
      <c r="F19" s="114" t="s">
        <v>76</v>
      </c>
      <c r="G19" s="113"/>
      <c r="H19" s="112">
        <f t="shared" si="0"/>
        <v>0</v>
      </c>
      <c r="I19" s="108"/>
      <c r="J19" s="108"/>
      <c r="K19" s="108"/>
      <c r="L19" s="108"/>
      <c r="M19" s="108"/>
      <c r="N19" s="108"/>
      <c r="O19" s="108"/>
      <c r="P19" s="108"/>
      <c r="Q19" s="108"/>
      <c r="R19" s="108"/>
      <c r="S19" s="110">
        <f t="shared" si="1"/>
        <v>0</v>
      </c>
      <c r="T19" s="109"/>
      <c r="U19" s="108"/>
      <c r="V19" s="108"/>
      <c r="W19" s="108"/>
      <c r="X19" s="107">
        <f t="shared" si="2"/>
        <v>0</v>
      </c>
    </row>
    <row r="20" spans="4:24" ht="24" customHeight="1">
      <c r="D20" s="546"/>
      <c r="E20" s="627"/>
      <c r="F20" s="114" t="s">
        <v>75</v>
      </c>
      <c r="G20" s="113"/>
      <c r="H20" s="112">
        <f t="shared" si="0"/>
        <v>0</v>
      </c>
      <c r="I20" s="108"/>
      <c r="J20" s="108"/>
      <c r="K20" s="108"/>
      <c r="L20" s="108"/>
      <c r="M20" s="108"/>
      <c r="N20" s="108"/>
      <c r="O20" s="108"/>
      <c r="P20" s="108"/>
      <c r="Q20" s="108"/>
      <c r="R20" s="108"/>
      <c r="S20" s="110">
        <f t="shared" si="1"/>
        <v>0</v>
      </c>
      <c r="T20" s="109"/>
      <c r="U20" s="108"/>
      <c r="V20" s="108"/>
      <c r="W20" s="108"/>
      <c r="X20" s="107">
        <f t="shared" si="2"/>
        <v>0</v>
      </c>
    </row>
    <row r="21" spans="4:24" ht="24" customHeight="1">
      <c r="D21" s="546"/>
      <c r="E21" s="627"/>
      <c r="F21" s="114" t="s">
        <v>74</v>
      </c>
      <c r="G21" s="113"/>
      <c r="H21" s="112">
        <f t="shared" si="0"/>
        <v>0</v>
      </c>
      <c r="I21" s="108"/>
      <c r="J21" s="108"/>
      <c r="K21" s="108"/>
      <c r="L21" s="108"/>
      <c r="M21" s="108"/>
      <c r="N21" s="108"/>
      <c r="O21" s="108"/>
      <c r="P21" s="108"/>
      <c r="Q21" s="108"/>
      <c r="R21" s="108"/>
      <c r="S21" s="110">
        <f t="shared" si="1"/>
        <v>0</v>
      </c>
      <c r="T21" s="109"/>
      <c r="U21" s="108"/>
      <c r="V21" s="108"/>
      <c r="W21" s="108"/>
      <c r="X21" s="107">
        <f t="shared" si="2"/>
        <v>0</v>
      </c>
    </row>
    <row r="22" spans="4:24" ht="24" customHeight="1">
      <c r="D22" s="546"/>
      <c r="E22" s="628"/>
      <c r="F22" s="114" t="s">
        <v>73</v>
      </c>
      <c r="G22" s="113"/>
      <c r="H22" s="112">
        <f t="shared" si="0"/>
        <v>0</v>
      </c>
      <c r="I22" s="108"/>
      <c r="J22" s="111"/>
      <c r="K22" s="108"/>
      <c r="L22" s="108"/>
      <c r="M22" s="108"/>
      <c r="N22" s="108"/>
      <c r="O22" s="108"/>
      <c r="P22" s="108"/>
      <c r="Q22" s="108"/>
      <c r="R22" s="108"/>
      <c r="S22" s="110">
        <f t="shared" si="1"/>
        <v>0</v>
      </c>
      <c r="T22" s="109"/>
      <c r="U22" s="108"/>
      <c r="V22" s="108"/>
      <c r="W22" s="108"/>
      <c r="X22" s="107">
        <f t="shared" si="2"/>
        <v>0</v>
      </c>
    </row>
    <row r="23" spans="4:24" ht="24" customHeight="1">
      <c r="D23" s="546"/>
      <c r="E23" s="555" t="s">
        <v>72</v>
      </c>
      <c r="F23" s="556"/>
      <c r="G23" s="106"/>
      <c r="H23" s="105">
        <f t="shared" si="0"/>
        <v>0</v>
      </c>
      <c r="I23" s="102"/>
      <c r="J23" s="102"/>
      <c r="K23" s="102"/>
      <c r="L23" s="102"/>
      <c r="M23" s="102"/>
      <c r="N23" s="102"/>
      <c r="O23" s="102"/>
      <c r="P23" s="102"/>
      <c r="Q23" s="102"/>
      <c r="R23" s="102"/>
      <c r="S23" s="104">
        <f t="shared" si="1"/>
        <v>0</v>
      </c>
      <c r="T23" s="103"/>
      <c r="U23" s="102"/>
      <c r="V23" s="102"/>
      <c r="W23" s="102"/>
      <c r="X23" s="101">
        <f t="shared" si="2"/>
        <v>0</v>
      </c>
    </row>
    <row r="24" spans="4:24" ht="24" customHeight="1">
      <c r="D24" s="546"/>
      <c r="E24" s="68" t="s">
        <v>71</v>
      </c>
      <c r="F24" s="100" t="s">
        <v>70</v>
      </c>
      <c r="G24" s="99">
        <f aca="true" t="shared" si="3" ref="G24:W24">SUM(G15:G23)</f>
        <v>0</v>
      </c>
      <c r="H24" s="96">
        <f t="shared" si="3"/>
        <v>0</v>
      </c>
      <c r="I24" s="96">
        <f t="shared" si="3"/>
        <v>0</v>
      </c>
      <c r="J24" s="96">
        <f t="shared" si="3"/>
        <v>0</v>
      </c>
      <c r="K24" s="96">
        <f t="shared" si="3"/>
        <v>0</v>
      </c>
      <c r="L24" s="96">
        <f t="shared" si="3"/>
        <v>0</v>
      </c>
      <c r="M24" s="96">
        <f t="shared" si="3"/>
        <v>0</v>
      </c>
      <c r="N24" s="96">
        <f t="shared" si="3"/>
        <v>0</v>
      </c>
      <c r="O24" s="96">
        <f t="shared" si="3"/>
        <v>0</v>
      </c>
      <c r="P24" s="96">
        <f t="shared" si="3"/>
        <v>0</v>
      </c>
      <c r="Q24" s="96">
        <f t="shared" si="3"/>
        <v>0</v>
      </c>
      <c r="R24" s="96">
        <f t="shared" si="3"/>
        <v>0</v>
      </c>
      <c r="S24" s="98">
        <f t="shared" si="3"/>
        <v>0</v>
      </c>
      <c r="T24" s="97">
        <f t="shared" si="3"/>
        <v>0</v>
      </c>
      <c r="U24" s="96">
        <f t="shared" si="3"/>
        <v>0</v>
      </c>
      <c r="V24" s="96">
        <f t="shared" si="3"/>
        <v>0</v>
      </c>
      <c r="W24" s="96">
        <f t="shared" si="3"/>
        <v>0</v>
      </c>
      <c r="X24" s="95">
        <f t="shared" si="2"/>
        <v>0</v>
      </c>
    </row>
    <row r="25" spans="4:24" ht="18" customHeight="1" thickBot="1">
      <c r="D25" s="546"/>
      <c r="E25" s="94"/>
      <c r="F25" s="87"/>
      <c r="G25" s="86" t="s">
        <v>69</v>
      </c>
      <c r="H25" s="71" t="s">
        <v>68</v>
      </c>
      <c r="I25" s="71" t="s">
        <v>67</v>
      </c>
      <c r="J25" s="71" t="s">
        <v>66</v>
      </c>
      <c r="K25" s="71" t="s">
        <v>65</v>
      </c>
      <c r="L25" s="71" t="s">
        <v>64</v>
      </c>
      <c r="M25" s="71" t="s">
        <v>63</v>
      </c>
      <c r="N25" s="71" t="s">
        <v>62</v>
      </c>
      <c r="O25" s="71" t="s">
        <v>61</v>
      </c>
      <c r="P25" s="71" t="s">
        <v>60</v>
      </c>
      <c r="Q25" s="71" t="s">
        <v>59</v>
      </c>
      <c r="R25" s="69" t="s">
        <v>58</v>
      </c>
      <c r="S25" s="93" t="s">
        <v>57</v>
      </c>
      <c r="T25" s="85" t="s">
        <v>56</v>
      </c>
      <c r="U25" s="69" t="s">
        <v>55</v>
      </c>
      <c r="V25" s="69" t="s">
        <v>54</v>
      </c>
      <c r="W25" s="69" t="s">
        <v>53</v>
      </c>
      <c r="X25" s="92" t="s">
        <v>52</v>
      </c>
    </row>
    <row r="26" spans="4:24" ht="24" customHeight="1">
      <c r="D26" s="547" t="s">
        <v>245</v>
      </c>
      <c r="E26" s="50" t="s">
        <v>51</v>
      </c>
      <c r="F26" s="80" t="s">
        <v>50</v>
      </c>
      <c r="G26" s="91">
        <f>G24</f>
        <v>0</v>
      </c>
      <c r="H26" s="90">
        <f>SUM(I26:R26)</f>
        <v>0</v>
      </c>
      <c r="I26" s="90">
        <f aca="true" t="shared" si="4" ref="I26:R26">I24</f>
        <v>0</v>
      </c>
      <c r="J26" s="90">
        <f t="shared" si="4"/>
        <v>0</v>
      </c>
      <c r="K26" s="90">
        <f t="shared" si="4"/>
        <v>0</v>
      </c>
      <c r="L26" s="90">
        <f t="shared" si="4"/>
        <v>0</v>
      </c>
      <c r="M26" s="90">
        <f t="shared" si="4"/>
        <v>0</v>
      </c>
      <c r="N26" s="90">
        <f t="shared" si="4"/>
        <v>0</v>
      </c>
      <c r="O26" s="90">
        <f t="shared" si="4"/>
        <v>0</v>
      </c>
      <c r="P26" s="90">
        <f t="shared" si="4"/>
        <v>0</v>
      </c>
      <c r="Q26" s="90">
        <f t="shared" si="4"/>
        <v>0</v>
      </c>
      <c r="R26" s="90">
        <f t="shared" si="4"/>
        <v>0</v>
      </c>
      <c r="S26" s="76">
        <f>G26+H26</f>
        <v>0</v>
      </c>
      <c r="T26" s="89">
        <f>T24</f>
        <v>0</v>
      </c>
      <c r="U26" s="550"/>
      <c r="V26" s="550"/>
      <c r="W26" s="550"/>
      <c r="X26" s="562"/>
    </row>
    <row r="27" spans="4:24" ht="18" customHeight="1">
      <c r="D27" s="548"/>
      <c r="E27" s="88" t="s">
        <v>49</v>
      </c>
      <c r="F27" s="87"/>
      <c r="G27" s="86" t="str">
        <f>LEFT(G25,1)</f>
        <v>a</v>
      </c>
      <c r="H27" s="72" t="str">
        <f>LEFT(H25,1)&amp;"'"</f>
        <v>d'</v>
      </c>
      <c r="I27" s="71" t="str">
        <f aca="true" t="shared" si="5" ref="I27:R27">I$25</f>
        <v>g</v>
      </c>
      <c r="J27" s="71" t="str">
        <f t="shared" si="5"/>
        <v>h</v>
      </c>
      <c r="K27" s="71" t="str">
        <f t="shared" si="5"/>
        <v>i</v>
      </c>
      <c r="L27" s="71" t="str">
        <f t="shared" si="5"/>
        <v>j</v>
      </c>
      <c r="M27" s="71" t="str">
        <f t="shared" si="5"/>
        <v>k</v>
      </c>
      <c r="N27" s="71" t="str">
        <f t="shared" si="5"/>
        <v>l</v>
      </c>
      <c r="O27" s="71" t="str">
        <f t="shared" si="5"/>
        <v>m</v>
      </c>
      <c r="P27" s="71" t="str">
        <f t="shared" si="5"/>
        <v>n</v>
      </c>
      <c r="Q27" s="71" t="str">
        <f t="shared" si="5"/>
        <v>o</v>
      </c>
      <c r="R27" s="71" t="str">
        <f t="shared" si="5"/>
        <v>p</v>
      </c>
      <c r="S27" s="70" t="s">
        <v>48</v>
      </c>
      <c r="T27" s="85" t="str">
        <f>T25</f>
        <v>S1</v>
      </c>
      <c r="U27" s="551"/>
      <c r="V27" s="551"/>
      <c r="W27" s="551"/>
      <c r="X27" s="563"/>
    </row>
    <row r="28" spans="4:24" ht="24" customHeight="1">
      <c r="D28" s="548"/>
      <c r="E28" s="68" t="s">
        <v>28</v>
      </c>
      <c r="F28" s="67">
        <f>IF(OR(G28+H28=1,G28+H28=0),"","合計を１．００0０"&amp;CHAR(10)&amp;"にしてください")</f>
      </c>
      <c r="G28" s="66">
        <f>IF($S26=0,0,ROUND(+G26/$S26,4))</f>
        <v>0</v>
      </c>
      <c r="H28" s="65">
        <f>IF($S26=0,0,SUM(I28:R28))</f>
        <v>0</v>
      </c>
      <c r="I28" s="65">
        <f aca="true" t="shared" si="6" ref="I28:R28">IF($S26=0,0,ROUND(+I26/$S26,4))</f>
        <v>0</v>
      </c>
      <c r="J28" s="65">
        <f t="shared" si="6"/>
        <v>0</v>
      </c>
      <c r="K28" s="65">
        <f t="shared" si="6"/>
        <v>0</v>
      </c>
      <c r="L28" s="65">
        <f t="shared" si="6"/>
        <v>0</v>
      </c>
      <c r="M28" s="65">
        <f t="shared" si="6"/>
        <v>0</v>
      </c>
      <c r="N28" s="65">
        <f t="shared" si="6"/>
        <v>0</v>
      </c>
      <c r="O28" s="65">
        <f t="shared" si="6"/>
        <v>0</v>
      </c>
      <c r="P28" s="65">
        <f t="shared" si="6"/>
        <v>0</v>
      </c>
      <c r="Q28" s="65">
        <f t="shared" si="6"/>
        <v>0</v>
      </c>
      <c r="R28" s="65">
        <f t="shared" si="6"/>
        <v>0</v>
      </c>
      <c r="S28" s="64">
        <f>G28+H28</f>
        <v>0</v>
      </c>
      <c r="T28" s="564"/>
      <c r="U28" s="567"/>
      <c r="V28" s="567"/>
      <c r="W28" s="567"/>
      <c r="X28" s="590"/>
    </row>
    <row r="29" spans="4:24" ht="18" customHeight="1">
      <c r="D29" s="548"/>
      <c r="E29" s="63"/>
      <c r="F29" s="62" t="s">
        <v>47</v>
      </c>
      <c r="G29" s="84" t="str">
        <f aca="true" t="shared" si="7" ref="G29:S29">G27&amp;"/"&amp;$S27</f>
        <v>a/t1</v>
      </c>
      <c r="H29" s="60" t="str">
        <f t="shared" si="7"/>
        <v>d'/t1</v>
      </c>
      <c r="I29" s="59" t="str">
        <f t="shared" si="7"/>
        <v>g/t1</v>
      </c>
      <c r="J29" s="59" t="str">
        <f t="shared" si="7"/>
        <v>h/t1</v>
      </c>
      <c r="K29" s="59" t="str">
        <f t="shared" si="7"/>
        <v>i/t1</v>
      </c>
      <c r="L29" s="59" t="str">
        <f t="shared" si="7"/>
        <v>j/t1</v>
      </c>
      <c r="M29" s="59" t="str">
        <f t="shared" si="7"/>
        <v>k/t1</v>
      </c>
      <c r="N29" s="59" t="str">
        <f t="shared" si="7"/>
        <v>l/t1</v>
      </c>
      <c r="O29" s="59" t="str">
        <f t="shared" si="7"/>
        <v>m/t1</v>
      </c>
      <c r="P29" s="59" t="str">
        <f t="shared" si="7"/>
        <v>n/t1</v>
      </c>
      <c r="Q29" s="59" t="str">
        <f t="shared" si="7"/>
        <v>o/t1</v>
      </c>
      <c r="R29" s="59" t="str">
        <f t="shared" si="7"/>
        <v>p/t1</v>
      </c>
      <c r="S29" s="58" t="str">
        <f t="shared" si="7"/>
        <v>t1/t1</v>
      </c>
      <c r="T29" s="565"/>
      <c r="U29" s="568"/>
      <c r="V29" s="568"/>
      <c r="W29" s="568"/>
      <c r="X29" s="591"/>
    </row>
    <row r="30" spans="3:24" ht="24" customHeight="1" thickBot="1">
      <c r="C30" s="83"/>
      <c r="D30" s="549"/>
      <c r="E30" s="56" t="s">
        <v>46</v>
      </c>
      <c r="F30" s="55" t="s">
        <v>45</v>
      </c>
      <c r="G30" s="54">
        <f>ROUND($T26*G28,2)</f>
        <v>0</v>
      </c>
      <c r="H30" s="53">
        <f>SUM(I30:R30)</f>
        <v>0</v>
      </c>
      <c r="I30" s="53">
        <f aca="true" t="shared" si="8" ref="I30:R30">ROUND($T26*I28,2)</f>
        <v>0</v>
      </c>
      <c r="J30" s="53">
        <f t="shared" si="8"/>
        <v>0</v>
      </c>
      <c r="K30" s="53">
        <f t="shared" si="8"/>
        <v>0</v>
      </c>
      <c r="L30" s="53">
        <f t="shared" si="8"/>
        <v>0</v>
      </c>
      <c r="M30" s="53">
        <f t="shared" si="8"/>
        <v>0</v>
      </c>
      <c r="N30" s="53">
        <f t="shared" si="8"/>
        <v>0</v>
      </c>
      <c r="O30" s="53">
        <f t="shared" si="8"/>
        <v>0</v>
      </c>
      <c r="P30" s="53">
        <f t="shared" si="8"/>
        <v>0</v>
      </c>
      <c r="Q30" s="53">
        <f t="shared" si="8"/>
        <v>0</v>
      </c>
      <c r="R30" s="53">
        <f t="shared" si="8"/>
        <v>0</v>
      </c>
      <c r="S30" s="52">
        <f>G30+H30</f>
        <v>0</v>
      </c>
      <c r="T30" s="566"/>
      <c r="U30" s="569"/>
      <c r="V30" s="569"/>
      <c r="W30" s="569"/>
      <c r="X30" s="592"/>
    </row>
    <row r="31" spans="3:24" ht="24" customHeight="1">
      <c r="C31" s="57"/>
      <c r="D31" s="574" t="s">
        <v>44</v>
      </c>
      <c r="E31" s="50" t="s">
        <v>38</v>
      </c>
      <c r="F31" s="80" t="s">
        <v>43</v>
      </c>
      <c r="G31" s="79">
        <f>G24</f>
        <v>0</v>
      </c>
      <c r="H31" s="78">
        <f>SUM(I31:R31)</f>
        <v>0</v>
      </c>
      <c r="I31" s="81">
        <f aca="true" t="shared" si="9" ref="I31:O31">I24</f>
        <v>0</v>
      </c>
      <c r="J31" s="81">
        <f t="shared" si="9"/>
        <v>0</v>
      </c>
      <c r="K31" s="81">
        <f t="shared" si="9"/>
        <v>0</v>
      </c>
      <c r="L31" s="23">
        <f t="shared" si="9"/>
        <v>0</v>
      </c>
      <c r="M31" s="23">
        <f t="shared" si="9"/>
        <v>0</v>
      </c>
      <c r="N31" s="23">
        <f t="shared" si="9"/>
        <v>0</v>
      </c>
      <c r="O31" s="23">
        <f t="shared" si="9"/>
        <v>0</v>
      </c>
      <c r="P31" s="23">
        <f>Q24</f>
        <v>0</v>
      </c>
      <c r="Q31" s="23">
        <f>Q24</f>
        <v>0</v>
      </c>
      <c r="R31" s="23">
        <f>R24</f>
        <v>0</v>
      </c>
      <c r="S31" s="76">
        <f>G31+H31</f>
        <v>0</v>
      </c>
      <c r="T31" s="570"/>
      <c r="U31" s="75">
        <f>U24</f>
        <v>0</v>
      </c>
      <c r="V31" s="572"/>
      <c r="W31" s="572"/>
      <c r="X31" s="560"/>
    </row>
    <row r="32" spans="3:24" ht="18" customHeight="1">
      <c r="C32" s="57"/>
      <c r="D32" s="575"/>
      <c r="E32" s="74" t="s">
        <v>30</v>
      </c>
      <c r="F32" s="62"/>
      <c r="G32" s="73" t="str">
        <f>LEFT(G25,1)</f>
        <v>a</v>
      </c>
      <c r="H32" s="72" t="str">
        <f>LEFT(H25,1)&amp;"''"</f>
        <v>d''</v>
      </c>
      <c r="I32" s="71" t="str">
        <f aca="true" t="shared" si="10" ref="I32:R32">I$25</f>
        <v>g</v>
      </c>
      <c r="J32" s="71" t="str">
        <f t="shared" si="10"/>
        <v>h</v>
      </c>
      <c r="K32" s="71" t="str">
        <f t="shared" si="10"/>
        <v>i</v>
      </c>
      <c r="L32" s="71" t="str">
        <f t="shared" si="10"/>
        <v>j</v>
      </c>
      <c r="M32" s="71" t="str">
        <f t="shared" si="10"/>
        <v>k</v>
      </c>
      <c r="N32" s="71" t="str">
        <f t="shared" si="10"/>
        <v>l</v>
      </c>
      <c r="O32" s="71" t="str">
        <f t="shared" si="10"/>
        <v>m</v>
      </c>
      <c r="P32" s="71" t="str">
        <f t="shared" si="10"/>
        <v>n</v>
      </c>
      <c r="Q32" s="71" t="str">
        <f t="shared" si="10"/>
        <v>o</v>
      </c>
      <c r="R32" s="71" t="str">
        <f t="shared" si="10"/>
        <v>p</v>
      </c>
      <c r="S32" s="70" t="s">
        <v>42</v>
      </c>
      <c r="T32" s="571"/>
      <c r="U32" s="69" t="str">
        <f>U25</f>
        <v>S2</v>
      </c>
      <c r="V32" s="573"/>
      <c r="W32" s="573"/>
      <c r="X32" s="561"/>
    </row>
    <row r="33" spans="3:24" ht="24" customHeight="1">
      <c r="C33" s="57"/>
      <c r="D33" s="575"/>
      <c r="E33" s="68" t="s">
        <v>28</v>
      </c>
      <c r="F33" s="67">
        <f>IF(OR(G33+H33=1,G33+H33=0),"","合計を１．０0００"&amp;CHAR(10)&amp;"にしてください")</f>
      </c>
      <c r="G33" s="66">
        <f>IF($S31=0,0,ROUND(+G31/$S31,4))</f>
        <v>0</v>
      </c>
      <c r="H33" s="65">
        <f>SUM(I33:R33)</f>
        <v>0</v>
      </c>
      <c r="I33" s="65">
        <f aca="true" t="shared" si="11" ref="I33:R33">IF($S31=0,0,ROUND(+I31/$S31,4))</f>
        <v>0</v>
      </c>
      <c r="J33" s="65">
        <f t="shared" si="11"/>
        <v>0</v>
      </c>
      <c r="K33" s="65">
        <f t="shared" si="11"/>
        <v>0</v>
      </c>
      <c r="L33" s="65">
        <f t="shared" si="11"/>
        <v>0</v>
      </c>
      <c r="M33" s="65">
        <f t="shared" si="11"/>
        <v>0</v>
      </c>
      <c r="N33" s="65">
        <f t="shared" si="11"/>
        <v>0</v>
      </c>
      <c r="O33" s="65">
        <f t="shared" si="11"/>
        <v>0</v>
      </c>
      <c r="P33" s="65">
        <f t="shared" si="11"/>
        <v>0</v>
      </c>
      <c r="Q33" s="65">
        <f t="shared" si="11"/>
        <v>0</v>
      </c>
      <c r="R33" s="65">
        <f t="shared" si="11"/>
        <v>0</v>
      </c>
      <c r="S33" s="64">
        <f>G33+H33</f>
        <v>0</v>
      </c>
      <c r="T33" s="577"/>
      <c r="U33" s="567"/>
      <c r="V33" s="567"/>
      <c r="W33" s="567"/>
      <c r="X33" s="579"/>
    </row>
    <row r="34" spans="3:24" ht="18" customHeight="1">
      <c r="C34" s="57"/>
      <c r="D34" s="575"/>
      <c r="E34" s="63"/>
      <c r="F34" s="62" t="s">
        <v>41</v>
      </c>
      <c r="G34" s="61" t="str">
        <f aca="true" t="shared" si="12" ref="G34:S34">G32&amp;"/"&amp;$S32</f>
        <v>a/t2</v>
      </c>
      <c r="H34" s="60" t="str">
        <f t="shared" si="12"/>
        <v>d''/t2</v>
      </c>
      <c r="I34" s="59" t="str">
        <f t="shared" si="12"/>
        <v>g/t2</v>
      </c>
      <c r="J34" s="59" t="str">
        <f t="shared" si="12"/>
        <v>h/t2</v>
      </c>
      <c r="K34" s="59" t="str">
        <f t="shared" si="12"/>
        <v>i/t2</v>
      </c>
      <c r="L34" s="59" t="str">
        <f t="shared" si="12"/>
        <v>j/t2</v>
      </c>
      <c r="M34" s="59" t="str">
        <f t="shared" si="12"/>
        <v>k/t2</v>
      </c>
      <c r="N34" s="59" t="str">
        <f t="shared" si="12"/>
        <v>l/t2</v>
      </c>
      <c r="O34" s="59" t="str">
        <f t="shared" si="12"/>
        <v>m/t2</v>
      </c>
      <c r="P34" s="59" t="str">
        <f t="shared" si="12"/>
        <v>n/t2</v>
      </c>
      <c r="Q34" s="59" t="str">
        <f t="shared" si="12"/>
        <v>o/t2</v>
      </c>
      <c r="R34" s="59" t="str">
        <f t="shared" si="12"/>
        <v>p/t2</v>
      </c>
      <c r="S34" s="58" t="str">
        <f t="shared" si="12"/>
        <v>t2/t2</v>
      </c>
      <c r="T34" s="571"/>
      <c r="U34" s="568"/>
      <c r="V34" s="568"/>
      <c r="W34" s="568"/>
      <c r="X34" s="579"/>
    </row>
    <row r="35" spans="3:24" ht="24" customHeight="1" thickBot="1">
      <c r="C35" s="82" t="s">
        <v>24</v>
      </c>
      <c r="D35" s="576"/>
      <c r="E35" s="56" t="s">
        <v>26</v>
      </c>
      <c r="F35" s="55" t="s">
        <v>40</v>
      </c>
      <c r="G35" s="54">
        <f>ROUND($U31*G33,2)</f>
        <v>0</v>
      </c>
      <c r="H35" s="53">
        <f>SUM(I35:R35)</f>
        <v>0</v>
      </c>
      <c r="I35" s="53">
        <f aca="true" t="shared" si="13" ref="I35:R35">ROUND($U31*I33,2)</f>
        <v>0</v>
      </c>
      <c r="J35" s="53">
        <f t="shared" si="13"/>
        <v>0</v>
      </c>
      <c r="K35" s="53">
        <f t="shared" si="13"/>
        <v>0</v>
      </c>
      <c r="L35" s="53">
        <f t="shared" si="13"/>
        <v>0</v>
      </c>
      <c r="M35" s="53">
        <f t="shared" si="13"/>
        <v>0</v>
      </c>
      <c r="N35" s="53">
        <f t="shared" si="13"/>
        <v>0</v>
      </c>
      <c r="O35" s="53">
        <f t="shared" si="13"/>
        <v>0</v>
      </c>
      <c r="P35" s="53">
        <f t="shared" si="13"/>
        <v>0</v>
      </c>
      <c r="Q35" s="53">
        <f t="shared" si="13"/>
        <v>0</v>
      </c>
      <c r="R35" s="53">
        <f t="shared" si="13"/>
        <v>0</v>
      </c>
      <c r="S35" s="52">
        <f>G35+H35</f>
        <v>0</v>
      </c>
      <c r="T35" s="578"/>
      <c r="U35" s="569"/>
      <c r="V35" s="569"/>
      <c r="W35" s="569"/>
      <c r="X35" s="580"/>
    </row>
    <row r="36" spans="3:24" ht="22.5" customHeight="1" hidden="1">
      <c r="C36" s="57"/>
      <c r="D36" s="595" t="s">
        <v>39</v>
      </c>
      <c r="E36" s="50" t="s">
        <v>38</v>
      </c>
      <c r="F36" s="80" t="s">
        <v>37</v>
      </c>
      <c r="G36" s="79">
        <f>G24</f>
        <v>0</v>
      </c>
      <c r="H36" s="78">
        <f>SUM(I36:R36)</f>
        <v>0</v>
      </c>
      <c r="I36" s="81">
        <f aca="true" t="shared" si="14" ref="I36:R36">I24</f>
        <v>0</v>
      </c>
      <c r="J36" s="81">
        <f t="shared" si="14"/>
        <v>0</v>
      </c>
      <c r="K36" s="81">
        <f t="shared" si="14"/>
        <v>0</v>
      </c>
      <c r="L36" s="23">
        <f t="shared" si="14"/>
        <v>0</v>
      </c>
      <c r="M36" s="23">
        <f t="shared" si="14"/>
        <v>0</v>
      </c>
      <c r="N36" s="23">
        <f t="shared" si="14"/>
        <v>0</v>
      </c>
      <c r="O36" s="23">
        <f t="shared" si="14"/>
        <v>0</v>
      </c>
      <c r="P36" s="23">
        <f t="shared" si="14"/>
        <v>0</v>
      </c>
      <c r="Q36" s="23">
        <f t="shared" si="14"/>
        <v>0</v>
      </c>
      <c r="R36" s="23">
        <f t="shared" si="14"/>
        <v>0</v>
      </c>
      <c r="S36" s="76">
        <f>G36+H36</f>
        <v>0</v>
      </c>
      <c r="T36" s="570"/>
      <c r="U36" s="572"/>
      <c r="V36" s="75">
        <f>V24</f>
        <v>0</v>
      </c>
      <c r="W36" s="572"/>
      <c r="X36" s="560"/>
    </row>
    <row r="37" spans="3:24" ht="13.5" hidden="1">
      <c r="C37" s="57"/>
      <c r="D37" s="596"/>
      <c r="E37" s="74" t="s">
        <v>30</v>
      </c>
      <c r="F37" s="62"/>
      <c r="G37" s="73" t="str">
        <f>LEFT(G25,1)</f>
        <v>a</v>
      </c>
      <c r="H37" s="72" t="str">
        <f>LEFT(H25,1)&amp;"'''"</f>
        <v>d'''</v>
      </c>
      <c r="I37" s="71" t="str">
        <f aca="true" t="shared" si="15" ref="I37:R37">I$25</f>
        <v>g</v>
      </c>
      <c r="J37" s="71" t="str">
        <f t="shared" si="15"/>
        <v>h</v>
      </c>
      <c r="K37" s="71" t="str">
        <f t="shared" si="15"/>
        <v>i</v>
      </c>
      <c r="L37" s="71" t="str">
        <f t="shared" si="15"/>
        <v>j</v>
      </c>
      <c r="M37" s="71" t="str">
        <f t="shared" si="15"/>
        <v>k</v>
      </c>
      <c r="N37" s="71" t="str">
        <f t="shared" si="15"/>
        <v>l</v>
      </c>
      <c r="O37" s="71" t="str">
        <f t="shared" si="15"/>
        <v>m</v>
      </c>
      <c r="P37" s="71" t="str">
        <f t="shared" si="15"/>
        <v>n</v>
      </c>
      <c r="Q37" s="71" t="str">
        <f t="shared" si="15"/>
        <v>o</v>
      </c>
      <c r="R37" s="71" t="str">
        <f t="shared" si="15"/>
        <v>p</v>
      </c>
      <c r="S37" s="70" t="s">
        <v>36</v>
      </c>
      <c r="T37" s="571"/>
      <c r="U37" s="573"/>
      <c r="V37" s="69" t="str">
        <f>V25</f>
        <v>S3</v>
      </c>
      <c r="W37" s="573"/>
      <c r="X37" s="561"/>
    </row>
    <row r="38" spans="3:24" ht="24" customHeight="1" hidden="1">
      <c r="C38" s="57"/>
      <c r="D38" s="596"/>
      <c r="E38" s="68" t="s">
        <v>28</v>
      </c>
      <c r="F38" s="67">
        <f>IF(OR(G38+H38=1,G38+H38=0),"","合計を１．０0００"&amp;CHAR(10)&amp;"にしてください")</f>
      </c>
      <c r="G38" s="66">
        <f>IF($S36=0,0,ROUND(+G36/$S36,4))</f>
        <v>0</v>
      </c>
      <c r="H38" s="65">
        <f>SUM(I38:R38)</f>
        <v>0</v>
      </c>
      <c r="I38" s="65">
        <f aca="true" t="shared" si="16" ref="I38:R38">IF($S36=0,0,ROUND(+I36/$S36,4))</f>
        <v>0</v>
      </c>
      <c r="J38" s="65">
        <f t="shared" si="16"/>
        <v>0</v>
      </c>
      <c r="K38" s="65">
        <f t="shared" si="16"/>
        <v>0</v>
      </c>
      <c r="L38" s="65">
        <f t="shared" si="16"/>
        <v>0</v>
      </c>
      <c r="M38" s="65">
        <f t="shared" si="16"/>
        <v>0</v>
      </c>
      <c r="N38" s="65">
        <f t="shared" si="16"/>
        <v>0</v>
      </c>
      <c r="O38" s="65">
        <f t="shared" si="16"/>
        <v>0</v>
      </c>
      <c r="P38" s="65">
        <f t="shared" si="16"/>
        <v>0</v>
      </c>
      <c r="Q38" s="65">
        <f t="shared" si="16"/>
        <v>0</v>
      </c>
      <c r="R38" s="65">
        <f t="shared" si="16"/>
        <v>0</v>
      </c>
      <c r="S38" s="64">
        <f>G38+H38</f>
        <v>0</v>
      </c>
      <c r="T38" s="577"/>
      <c r="U38" s="567"/>
      <c r="V38" s="567"/>
      <c r="W38" s="567"/>
      <c r="X38" s="579"/>
    </row>
    <row r="39" spans="3:24" ht="13.5" hidden="1">
      <c r="C39" s="57"/>
      <c r="D39" s="596"/>
      <c r="E39" s="63"/>
      <c r="F39" s="62" t="s">
        <v>35</v>
      </c>
      <c r="G39" s="61" t="str">
        <f aca="true" t="shared" si="17" ref="G39:S39">G37&amp;"/"&amp;$S37</f>
        <v>a/t3</v>
      </c>
      <c r="H39" s="60" t="str">
        <f t="shared" si="17"/>
        <v>d'''/t3</v>
      </c>
      <c r="I39" s="59" t="str">
        <f t="shared" si="17"/>
        <v>g/t3</v>
      </c>
      <c r="J39" s="59" t="str">
        <f t="shared" si="17"/>
        <v>h/t3</v>
      </c>
      <c r="K39" s="59" t="str">
        <f t="shared" si="17"/>
        <v>i/t3</v>
      </c>
      <c r="L39" s="59" t="str">
        <f t="shared" si="17"/>
        <v>j/t3</v>
      </c>
      <c r="M39" s="59" t="str">
        <f t="shared" si="17"/>
        <v>k/t3</v>
      </c>
      <c r="N39" s="59" t="str">
        <f t="shared" si="17"/>
        <v>l/t3</v>
      </c>
      <c r="O39" s="59" t="str">
        <f t="shared" si="17"/>
        <v>m/t3</v>
      </c>
      <c r="P39" s="59" t="str">
        <f t="shared" si="17"/>
        <v>n/t3</v>
      </c>
      <c r="Q39" s="59" t="str">
        <f t="shared" si="17"/>
        <v>o/t3</v>
      </c>
      <c r="R39" s="59" t="str">
        <f t="shared" si="17"/>
        <v>p/t3</v>
      </c>
      <c r="S39" s="58" t="str">
        <f t="shared" si="17"/>
        <v>t3/t3</v>
      </c>
      <c r="T39" s="571"/>
      <c r="U39" s="568"/>
      <c r="V39" s="568"/>
      <c r="W39" s="568"/>
      <c r="X39" s="579"/>
    </row>
    <row r="40" spans="3:24" ht="24" customHeight="1" hidden="1" thickBot="1">
      <c r="C40" s="57"/>
      <c r="D40" s="597"/>
      <c r="E40" s="56" t="s">
        <v>26</v>
      </c>
      <c r="F40" s="55" t="s">
        <v>34</v>
      </c>
      <c r="G40" s="54">
        <f>ROUND($V36*G38,2)</f>
        <v>0</v>
      </c>
      <c r="H40" s="53">
        <f>SUM(I40:R40)</f>
        <v>0</v>
      </c>
      <c r="I40" s="53">
        <f aca="true" t="shared" si="18" ref="I40:R40">ROUND($V36*I38,2)</f>
        <v>0</v>
      </c>
      <c r="J40" s="53">
        <f t="shared" si="18"/>
        <v>0</v>
      </c>
      <c r="K40" s="53">
        <f t="shared" si="18"/>
        <v>0</v>
      </c>
      <c r="L40" s="53">
        <f t="shared" si="18"/>
        <v>0</v>
      </c>
      <c r="M40" s="53">
        <f t="shared" si="18"/>
        <v>0</v>
      </c>
      <c r="N40" s="53">
        <f t="shared" si="18"/>
        <v>0</v>
      </c>
      <c r="O40" s="53">
        <f t="shared" si="18"/>
        <v>0</v>
      </c>
      <c r="P40" s="53">
        <f t="shared" si="18"/>
        <v>0</v>
      </c>
      <c r="Q40" s="53">
        <f t="shared" si="18"/>
        <v>0</v>
      </c>
      <c r="R40" s="53">
        <f t="shared" si="18"/>
        <v>0</v>
      </c>
      <c r="S40" s="52">
        <f>G40+H40</f>
        <v>0</v>
      </c>
      <c r="T40" s="578"/>
      <c r="U40" s="569"/>
      <c r="V40" s="569"/>
      <c r="W40" s="569"/>
      <c r="X40" s="580"/>
    </row>
    <row r="41" spans="3:24" ht="22.5" customHeight="1" hidden="1">
      <c r="C41" s="57"/>
      <c r="D41" s="606" t="s">
        <v>33</v>
      </c>
      <c r="E41" s="50" t="s">
        <v>32</v>
      </c>
      <c r="F41" s="80" t="s">
        <v>31</v>
      </c>
      <c r="G41" s="79">
        <f>G24</f>
        <v>0</v>
      </c>
      <c r="H41" s="78">
        <f>SUM(I41:R41)</f>
        <v>0</v>
      </c>
      <c r="I41" s="77">
        <f aca="true" t="shared" si="19" ref="I41:R41">I24</f>
        <v>0</v>
      </c>
      <c r="J41" s="77">
        <f t="shared" si="19"/>
        <v>0</v>
      </c>
      <c r="K41" s="77">
        <f t="shared" si="19"/>
        <v>0</v>
      </c>
      <c r="L41" s="77">
        <f t="shared" si="19"/>
        <v>0</v>
      </c>
      <c r="M41" s="77">
        <f t="shared" si="19"/>
        <v>0</v>
      </c>
      <c r="N41" s="77">
        <f t="shared" si="19"/>
        <v>0</v>
      </c>
      <c r="O41" s="77">
        <f t="shared" si="19"/>
        <v>0</v>
      </c>
      <c r="P41" s="77">
        <f t="shared" si="19"/>
        <v>0</v>
      </c>
      <c r="Q41" s="77">
        <f t="shared" si="19"/>
        <v>0</v>
      </c>
      <c r="R41" s="77">
        <f t="shared" si="19"/>
        <v>0</v>
      </c>
      <c r="S41" s="76">
        <f>G41+H41</f>
        <v>0</v>
      </c>
      <c r="T41" s="570"/>
      <c r="U41" s="572"/>
      <c r="V41" s="572"/>
      <c r="W41" s="75">
        <f>W24</f>
        <v>0</v>
      </c>
      <c r="X41" s="560"/>
    </row>
    <row r="42" spans="3:24" ht="13.5" hidden="1">
      <c r="C42" s="57"/>
      <c r="D42" s="607"/>
      <c r="E42" s="74" t="s">
        <v>30</v>
      </c>
      <c r="F42" s="62"/>
      <c r="G42" s="73" t="str">
        <f>LEFT(G25,1)</f>
        <v>a</v>
      </c>
      <c r="H42" s="72" t="str">
        <f>LEFT(H25,1)&amp;"''"</f>
        <v>d''''</v>
      </c>
      <c r="I42" s="71" t="str">
        <f aca="true" t="shared" si="20" ref="I42:R42">I$25</f>
        <v>g</v>
      </c>
      <c r="J42" s="71" t="str">
        <f t="shared" si="20"/>
        <v>h</v>
      </c>
      <c r="K42" s="71" t="str">
        <f t="shared" si="20"/>
        <v>i</v>
      </c>
      <c r="L42" s="71" t="str">
        <f t="shared" si="20"/>
        <v>j</v>
      </c>
      <c r="M42" s="71" t="str">
        <f t="shared" si="20"/>
        <v>k</v>
      </c>
      <c r="N42" s="71" t="str">
        <f t="shared" si="20"/>
        <v>l</v>
      </c>
      <c r="O42" s="71" t="str">
        <f t="shared" si="20"/>
        <v>m</v>
      </c>
      <c r="P42" s="71" t="str">
        <f t="shared" si="20"/>
        <v>n</v>
      </c>
      <c r="Q42" s="71" t="str">
        <f t="shared" si="20"/>
        <v>o</v>
      </c>
      <c r="R42" s="71" t="str">
        <f t="shared" si="20"/>
        <v>p</v>
      </c>
      <c r="S42" s="70" t="s">
        <v>29</v>
      </c>
      <c r="T42" s="571"/>
      <c r="U42" s="573"/>
      <c r="V42" s="573"/>
      <c r="W42" s="69" t="str">
        <f>W25</f>
        <v>S4</v>
      </c>
      <c r="X42" s="561"/>
    </row>
    <row r="43" spans="3:24" ht="24" customHeight="1" hidden="1">
      <c r="C43" s="57"/>
      <c r="D43" s="607"/>
      <c r="E43" s="68" t="s">
        <v>28</v>
      </c>
      <c r="F43" s="67">
        <f>IF(OR(G43+H43=1,G43+H43=0),"","合計を１．０0００"&amp;CHAR(10)&amp;"にしてください")</f>
      </c>
      <c r="G43" s="66">
        <f>IF($S41=0,0,ROUND(+G41/$S41,4))</f>
        <v>0</v>
      </c>
      <c r="H43" s="65">
        <f>SUM(I43:R43)</f>
        <v>0</v>
      </c>
      <c r="I43" s="65">
        <f aca="true" t="shared" si="21" ref="I43:R43">IF($S41=0,0,ROUND(+I41/$S41,4))</f>
        <v>0</v>
      </c>
      <c r="J43" s="65">
        <f t="shared" si="21"/>
        <v>0</v>
      </c>
      <c r="K43" s="65">
        <f t="shared" si="21"/>
        <v>0</v>
      </c>
      <c r="L43" s="65">
        <f t="shared" si="21"/>
        <v>0</v>
      </c>
      <c r="M43" s="65">
        <f t="shared" si="21"/>
        <v>0</v>
      </c>
      <c r="N43" s="65">
        <f t="shared" si="21"/>
        <v>0</v>
      </c>
      <c r="O43" s="65">
        <f t="shared" si="21"/>
        <v>0</v>
      </c>
      <c r="P43" s="65">
        <f t="shared" si="21"/>
        <v>0</v>
      </c>
      <c r="Q43" s="65">
        <f t="shared" si="21"/>
        <v>0</v>
      </c>
      <c r="R43" s="65">
        <f t="shared" si="21"/>
        <v>0</v>
      </c>
      <c r="S43" s="64">
        <f>G43+H43</f>
        <v>0</v>
      </c>
      <c r="T43" s="577"/>
      <c r="U43" s="567"/>
      <c r="V43" s="567"/>
      <c r="W43" s="567"/>
      <c r="X43" s="579"/>
    </row>
    <row r="44" spans="3:24" ht="13.5" hidden="1">
      <c r="C44" s="57"/>
      <c r="D44" s="607"/>
      <c r="E44" s="63"/>
      <c r="F44" s="62" t="s">
        <v>27</v>
      </c>
      <c r="G44" s="61" t="str">
        <f aca="true" t="shared" si="22" ref="G44:S44">G42&amp;"/"&amp;$S42</f>
        <v>a/t4</v>
      </c>
      <c r="H44" s="60" t="str">
        <f t="shared" si="22"/>
        <v>d''''/t4</v>
      </c>
      <c r="I44" s="59" t="str">
        <f t="shared" si="22"/>
        <v>g/t4</v>
      </c>
      <c r="J44" s="59" t="str">
        <f t="shared" si="22"/>
        <v>h/t4</v>
      </c>
      <c r="K44" s="59" t="str">
        <f t="shared" si="22"/>
        <v>i/t4</v>
      </c>
      <c r="L44" s="59" t="str">
        <f t="shared" si="22"/>
        <v>j/t4</v>
      </c>
      <c r="M44" s="59" t="str">
        <f t="shared" si="22"/>
        <v>k/t4</v>
      </c>
      <c r="N44" s="59" t="str">
        <f t="shared" si="22"/>
        <v>l/t4</v>
      </c>
      <c r="O44" s="59" t="str">
        <f t="shared" si="22"/>
        <v>m/t4</v>
      </c>
      <c r="P44" s="59" t="str">
        <f t="shared" si="22"/>
        <v>n/t4</v>
      </c>
      <c r="Q44" s="59" t="str">
        <f t="shared" si="22"/>
        <v>o/t4</v>
      </c>
      <c r="R44" s="59" t="str">
        <f t="shared" si="22"/>
        <v>p/t4</v>
      </c>
      <c r="S44" s="58" t="str">
        <f t="shared" si="22"/>
        <v>t4/t4</v>
      </c>
      <c r="T44" s="571"/>
      <c r="U44" s="568"/>
      <c r="V44" s="568"/>
      <c r="W44" s="568"/>
      <c r="X44" s="579"/>
    </row>
    <row r="45" spans="3:24" ht="24" customHeight="1" hidden="1" thickBot="1">
      <c r="C45" s="57"/>
      <c r="D45" s="608"/>
      <c r="E45" s="56" t="s">
        <v>26</v>
      </c>
      <c r="F45" s="55" t="s">
        <v>25</v>
      </c>
      <c r="G45" s="54">
        <f>ROUND($W41*G43,2)</f>
        <v>0</v>
      </c>
      <c r="H45" s="53">
        <f>SUM(I45:R45)</f>
        <v>0</v>
      </c>
      <c r="I45" s="53">
        <f aca="true" t="shared" si="23" ref="I45:R45">ROUND($W41*I43,2)</f>
        <v>0</v>
      </c>
      <c r="J45" s="53">
        <f t="shared" si="23"/>
        <v>0</v>
      </c>
      <c r="K45" s="53">
        <f t="shared" si="23"/>
        <v>0</v>
      </c>
      <c r="L45" s="53">
        <f t="shared" si="23"/>
        <v>0</v>
      </c>
      <c r="M45" s="53">
        <f t="shared" si="23"/>
        <v>0</v>
      </c>
      <c r="N45" s="53">
        <f t="shared" si="23"/>
        <v>0</v>
      </c>
      <c r="O45" s="53">
        <f t="shared" si="23"/>
        <v>0</v>
      </c>
      <c r="P45" s="53">
        <f t="shared" si="23"/>
        <v>0</v>
      </c>
      <c r="Q45" s="53">
        <f t="shared" si="23"/>
        <v>0</v>
      </c>
      <c r="R45" s="53">
        <f t="shared" si="23"/>
        <v>0</v>
      </c>
      <c r="S45" s="52">
        <f>G45+H45</f>
        <v>0</v>
      </c>
      <c r="T45" s="578"/>
      <c r="U45" s="569"/>
      <c r="V45" s="569"/>
      <c r="W45" s="569"/>
      <c r="X45" s="580"/>
    </row>
    <row r="46" spans="3:24" ht="30" customHeight="1">
      <c r="C46" s="51" t="s">
        <v>24</v>
      </c>
      <c r="D46" s="600" t="s">
        <v>23</v>
      </c>
      <c r="E46" s="50" t="s">
        <v>22</v>
      </c>
      <c r="F46" s="49" t="s">
        <v>21</v>
      </c>
      <c r="G46" s="48">
        <f>G24+G30+G35+G40+G45</f>
        <v>0</v>
      </c>
      <c r="H46" s="47">
        <f>H24+H30+H35+H40+H45</f>
        <v>0</v>
      </c>
      <c r="I46" s="46"/>
      <c r="J46" s="46"/>
      <c r="K46" s="46"/>
      <c r="L46" s="46"/>
      <c r="M46" s="46"/>
      <c r="N46" s="46"/>
      <c r="O46" s="46"/>
      <c r="P46" s="46"/>
      <c r="Q46" s="46"/>
      <c r="R46" s="46"/>
      <c r="S46" s="45"/>
      <c r="T46" s="602"/>
      <c r="U46" s="604"/>
      <c r="V46" s="604"/>
      <c r="W46" s="604"/>
      <c r="X46" s="44">
        <f>SUM(G46:R46)</f>
        <v>0</v>
      </c>
    </row>
    <row r="47" spans="4:24" ht="30" customHeight="1" thickBot="1">
      <c r="D47" s="601"/>
      <c r="E47" s="43" t="s">
        <v>20</v>
      </c>
      <c r="F47" s="42" t="s">
        <v>19</v>
      </c>
      <c r="G47" s="41">
        <f>IF($X$46=0,0,ROUND(G46/$X$46,4))</f>
        <v>0</v>
      </c>
      <c r="H47" s="40">
        <f>IF($X$46=0,0,ROUND(H46/$X$46,4))</f>
        <v>0</v>
      </c>
      <c r="I47" s="39"/>
      <c r="J47" s="39"/>
      <c r="K47" s="38"/>
      <c r="L47" s="38"/>
      <c r="M47" s="39"/>
      <c r="N47" s="39"/>
      <c r="O47" s="38"/>
      <c r="P47" s="38"/>
      <c r="Q47" s="38"/>
      <c r="R47" s="38"/>
      <c r="S47" s="37"/>
      <c r="T47" s="603"/>
      <c r="U47" s="605"/>
      <c r="V47" s="605"/>
      <c r="W47" s="605"/>
      <c r="X47" s="36">
        <f>SUM(G47:R47)</f>
        <v>0</v>
      </c>
    </row>
    <row r="48" spans="4:24" ht="30" customHeight="1" thickTop="1">
      <c r="D48" s="610" t="s">
        <v>18</v>
      </c>
      <c r="E48" s="611"/>
      <c r="F48" s="35" t="s">
        <v>17</v>
      </c>
      <c r="G48" s="34"/>
      <c r="H48" s="33"/>
      <c r="I48" s="32">
        <f aca="true" t="shared" si="24" ref="I48:R48">I24+I30+I35+I40+I45</f>
        <v>0</v>
      </c>
      <c r="J48" s="32">
        <f t="shared" si="24"/>
        <v>0</v>
      </c>
      <c r="K48" s="31">
        <f t="shared" si="24"/>
        <v>0</v>
      </c>
      <c r="L48" s="31">
        <f t="shared" si="24"/>
        <v>0</v>
      </c>
      <c r="M48" s="31">
        <f t="shared" si="24"/>
        <v>0</v>
      </c>
      <c r="N48" s="31">
        <f t="shared" si="24"/>
        <v>0</v>
      </c>
      <c r="O48" s="31">
        <f t="shared" si="24"/>
        <v>0</v>
      </c>
      <c r="P48" s="31">
        <f t="shared" si="24"/>
        <v>0</v>
      </c>
      <c r="Q48" s="31">
        <f t="shared" si="24"/>
        <v>0</v>
      </c>
      <c r="R48" s="31">
        <f t="shared" si="24"/>
        <v>0</v>
      </c>
      <c r="S48" s="30"/>
      <c r="T48" s="29"/>
      <c r="U48" s="28"/>
      <c r="V48" s="28"/>
      <c r="W48" s="28"/>
      <c r="X48" s="27"/>
    </row>
    <row r="49" spans="4:24" ht="30" customHeight="1">
      <c r="D49" s="612"/>
      <c r="E49" s="613"/>
      <c r="F49" s="26" t="s">
        <v>16</v>
      </c>
      <c r="G49" s="25">
        <f>G46</f>
        <v>0</v>
      </c>
      <c r="H49" s="24">
        <f>SUM(I49:R49)</f>
        <v>0</v>
      </c>
      <c r="I49" s="23">
        <f aca="true" t="shared" si="25" ref="I49:R49">I48</f>
        <v>0</v>
      </c>
      <c r="J49" s="23">
        <f t="shared" si="25"/>
        <v>0</v>
      </c>
      <c r="K49" s="22">
        <f t="shared" si="25"/>
        <v>0</v>
      </c>
      <c r="L49" s="22">
        <f t="shared" si="25"/>
        <v>0</v>
      </c>
      <c r="M49" s="23">
        <f t="shared" si="25"/>
        <v>0</v>
      </c>
      <c r="N49" s="23">
        <f t="shared" si="25"/>
        <v>0</v>
      </c>
      <c r="O49" s="22">
        <f t="shared" si="25"/>
        <v>0</v>
      </c>
      <c r="P49" s="22">
        <f t="shared" si="25"/>
        <v>0</v>
      </c>
      <c r="Q49" s="22">
        <f t="shared" si="25"/>
        <v>0</v>
      </c>
      <c r="R49" s="22">
        <f t="shared" si="25"/>
        <v>0</v>
      </c>
      <c r="S49" s="21"/>
      <c r="T49" s="20"/>
      <c r="U49" s="19"/>
      <c r="V49" s="19"/>
      <c r="W49" s="19"/>
      <c r="X49" s="18">
        <f>G49+H49</f>
        <v>0</v>
      </c>
    </row>
    <row r="50" spans="4:24" ht="30" customHeight="1" thickBot="1">
      <c r="D50" s="614"/>
      <c r="E50" s="615"/>
      <c r="F50" s="17" t="s">
        <v>15</v>
      </c>
      <c r="G50" s="16">
        <f>IF($X49=0,0,ROUND(G49/$X49,4))</f>
        <v>0</v>
      </c>
      <c r="H50" s="15">
        <f>SUM(I50:R50)</f>
        <v>0</v>
      </c>
      <c r="I50" s="14">
        <f aca="true" t="shared" si="26" ref="I50:R50">IF($X49=0,0,ROUND(I49/$X49,4))</f>
        <v>0</v>
      </c>
      <c r="J50" s="14">
        <f t="shared" si="26"/>
        <v>0</v>
      </c>
      <c r="K50" s="14">
        <f t="shared" si="26"/>
        <v>0</v>
      </c>
      <c r="L50" s="14">
        <f t="shared" si="26"/>
        <v>0</v>
      </c>
      <c r="M50" s="14">
        <f t="shared" si="26"/>
        <v>0</v>
      </c>
      <c r="N50" s="14">
        <f t="shared" si="26"/>
        <v>0</v>
      </c>
      <c r="O50" s="14">
        <f t="shared" si="26"/>
        <v>0</v>
      </c>
      <c r="P50" s="14">
        <f t="shared" si="26"/>
        <v>0</v>
      </c>
      <c r="Q50" s="14">
        <f t="shared" si="26"/>
        <v>0</v>
      </c>
      <c r="R50" s="14">
        <f t="shared" si="26"/>
        <v>0</v>
      </c>
      <c r="S50" s="13"/>
      <c r="T50" s="12"/>
      <c r="U50" s="11"/>
      <c r="V50" s="11"/>
      <c r="W50" s="11"/>
      <c r="X50" s="10">
        <f>G50+H50</f>
        <v>0</v>
      </c>
    </row>
    <row r="51" spans="5:6" ht="11.25" customHeight="1">
      <c r="E51" s="7"/>
      <c r="F51" s="7"/>
    </row>
    <row r="52" spans="5:24" ht="14.25" customHeight="1">
      <c r="E52" s="9" t="s">
        <v>14</v>
      </c>
      <c r="F52" s="9"/>
      <c r="G52" s="9"/>
      <c r="H52" s="9"/>
      <c r="I52" s="9"/>
      <c r="J52" s="9"/>
      <c r="K52" s="9"/>
      <c r="L52" s="9"/>
      <c r="M52" s="9"/>
      <c r="N52" s="9"/>
      <c r="O52" s="9"/>
      <c r="P52" s="9"/>
      <c r="Q52" s="9"/>
      <c r="R52" s="9"/>
      <c r="S52" s="9"/>
      <c r="T52" s="9"/>
      <c r="U52" s="9"/>
      <c r="V52" s="9"/>
      <c r="W52" s="9"/>
      <c r="X52" s="9"/>
    </row>
    <row r="53" spans="5:24" ht="14.25" customHeight="1">
      <c r="E53" s="609" t="s">
        <v>13</v>
      </c>
      <c r="F53" s="609"/>
      <c r="G53" s="609"/>
      <c r="H53" s="609"/>
      <c r="I53" s="609"/>
      <c r="J53" s="609"/>
      <c r="K53" s="609"/>
      <c r="L53" s="609"/>
      <c r="M53" s="609"/>
      <c r="N53" s="609"/>
      <c r="O53" s="609"/>
      <c r="P53" s="609"/>
      <c r="Q53" s="609"/>
      <c r="R53" s="609"/>
      <c r="S53" s="609"/>
      <c r="T53" s="609"/>
      <c r="U53" s="609"/>
      <c r="V53" s="609"/>
      <c r="W53" s="609"/>
      <c r="X53" s="609"/>
    </row>
    <row r="54" spans="5:24" ht="14.25" customHeight="1">
      <c r="E54" s="616" t="s">
        <v>12</v>
      </c>
      <c r="F54" s="616"/>
      <c r="G54" s="616"/>
      <c r="H54" s="616"/>
      <c r="I54" s="616"/>
      <c r="J54" s="616"/>
      <c r="K54" s="616"/>
      <c r="L54" s="616"/>
      <c r="M54" s="616"/>
      <c r="N54" s="616"/>
      <c r="O54" s="616"/>
      <c r="P54" s="616"/>
      <c r="Q54" s="616"/>
      <c r="R54" s="616"/>
      <c r="S54" s="616"/>
      <c r="T54" s="616"/>
      <c r="U54" s="616"/>
      <c r="V54" s="616"/>
      <c r="W54" s="616"/>
      <c r="X54" s="616"/>
    </row>
    <row r="55" spans="5:24" ht="14.25" customHeight="1">
      <c r="E55" s="8" t="s">
        <v>11</v>
      </c>
      <c r="F55" s="8"/>
      <c r="G55" s="8"/>
      <c r="H55" s="8"/>
      <c r="I55" s="8"/>
      <c r="J55" s="8"/>
      <c r="K55" s="8"/>
      <c r="L55" s="8"/>
      <c r="M55" s="8"/>
      <c r="N55" s="8"/>
      <c r="O55" s="8"/>
      <c r="P55" s="8"/>
      <c r="Q55" s="8"/>
      <c r="R55" s="8"/>
      <c r="S55" s="8"/>
      <c r="T55" s="8"/>
      <c r="U55" s="8"/>
      <c r="V55" s="8"/>
      <c r="W55" s="8"/>
      <c r="X55" s="8"/>
    </row>
    <row r="56" spans="5:24" ht="14.25" customHeight="1">
      <c r="E56" s="8" t="s">
        <v>10</v>
      </c>
      <c r="F56" s="8"/>
      <c r="G56" s="8"/>
      <c r="H56" s="8"/>
      <c r="I56" s="8"/>
      <c r="J56" s="8"/>
      <c r="K56" s="8"/>
      <c r="L56" s="8"/>
      <c r="M56" s="8"/>
      <c r="N56" s="8"/>
      <c r="O56" s="8"/>
      <c r="P56" s="8"/>
      <c r="Q56" s="8"/>
      <c r="R56" s="8"/>
      <c r="S56" s="8"/>
      <c r="T56" s="8"/>
      <c r="U56" s="8"/>
      <c r="V56" s="8"/>
      <c r="W56" s="8"/>
      <c r="X56" s="8"/>
    </row>
    <row r="57" spans="5:24" ht="14.25" customHeight="1">
      <c r="E57" s="8" t="s">
        <v>9</v>
      </c>
      <c r="F57" s="8"/>
      <c r="G57" s="8"/>
      <c r="H57" s="8"/>
      <c r="I57" s="8"/>
      <c r="J57" s="8"/>
      <c r="K57" s="8"/>
      <c r="L57" s="8"/>
      <c r="M57" s="8"/>
      <c r="N57" s="8"/>
      <c r="O57" s="8"/>
      <c r="P57" s="8"/>
      <c r="Q57" s="8"/>
      <c r="R57" s="8"/>
      <c r="S57" s="8"/>
      <c r="T57" s="8"/>
      <c r="U57" s="8"/>
      <c r="V57" s="8"/>
      <c r="W57" s="8"/>
      <c r="X57" s="8"/>
    </row>
    <row r="58" spans="5:24" ht="14.25" customHeight="1">
      <c r="E58" s="8" t="s">
        <v>8</v>
      </c>
      <c r="F58" s="8"/>
      <c r="G58" s="8"/>
      <c r="H58" s="8"/>
      <c r="I58" s="8"/>
      <c r="J58" s="8"/>
      <c r="K58" s="8"/>
      <c r="L58" s="8"/>
      <c r="M58" s="8"/>
      <c r="N58" s="8"/>
      <c r="O58" s="8"/>
      <c r="P58" s="8"/>
      <c r="Q58" s="8"/>
      <c r="R58" s="8"/>
      <c r="S58" s="8"/>
      <c r="T58" s="8"/>
      <c r="U58" s="8"/>
      <c r="V58" s="8"/>
      <c r="W58" s="8"/>
      <c r="X58" s="8"/>
    </row>
    <row r="59" spans="5:24" ht="14.25" customHeight="1">
      <c r="E59" s="8" t="s">
        <v>7</v>
      </c>
      <c r="F59" s="8"/>
      <c r="G59" s="8"/>
      <c r="H59" s="8"/>
      <c r="I59" s="8"/>
      <c r="J59" s="8"/>
      <c r="K59" s="8"/>
      <c r="L59" s="8"/>
      <c r="M59" s="8"/>
      <c r="N59" s="8"/>
      <c r="O59" s="8"/>
      <c r="P59" s="8"/>
      <c r="Q59" s="8"/>
      <c r="R59" s="8"/>
      <c r="S59" s="8"/>
      <c r="T59" s="8"/>
      <c r="U59" s="8"/>
      <c r="V59" s="8"/>
      <c r="W59" s="8"/>
      <c r="X59" s="8"/>
    </row>
    <row r="60" spans="5:24" ht="14.25" customHeight="1">
      <c r="E60" s="616" t="s">
        <v>6</v>
      </c>
      <c r="F60" s="616"/>
      <c r="G60" s="616"/>
      <c r="H60" s="616"/>
      <c r="I60" s="616"/>
      <c r="J60" s="616"/>
      <c r="K60" s="616"/>
      <c r="L60" s="616"/>
      <c r="M60" s="616"/>
      <c r="N60" s="616"/>
      <c r="O60" s="616"/>
      <c r="P60" s="616"/>
      <c r="Q60" s="616"/>
      <c r="R60" s="616"/>
      <c r="S60" s="616"/>
      <c r="T60" s="616"/>
      <c r="U60" s="616"/>
      <c r="V60" s="616"/>
      <c r="W60" s="616"/>
      <c r="X60" s="616"/>
    </row>
    <row r="61" spans="5:24" ht="14.25" customHeight="1">
      <c r="E61" s="8"/>
      <c r="F61" s="8"/>
      <c r="G61" s="8"/>
      <c r="H61" s="8"/>
      <c r="I61" s="8"/>
      <c r="J61" s="8"/>
      <c r="K61" s="8"/>
      <c r="L61" s="8"/>
      <c r="M61" s="8"/>
      <c r="N61" s="8"/>
      <c r="O61" s="8"/>
      <c r="P61" s="8"/>
      <c r="Q61" s="8"/>
      <c r="R61" s="8"/>
      <c r="S61" s="8"/>
      <c r="T61" s="8"/>
      <c r="U61" s="8"/>
      <c r="V61" s="8"/>
      <c r="W61" s="8"/>
      <c r="X61" s="8"/>
    </row>
    <row r="62" spans="5:33" ht="14.25" customHeight="1">
      <c r="E62" s="7" t="s">
        <v>5</v>
      </c>
      <c r="F62" s="7"/>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3:33" ht="13.5">
      <c r="C63" s="6"/>
      <c r="E63" s="609" t="s">
        <v>4</v>
      </c>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5"/>
    </row>
    <row r="64" spans="5:33" ht="13.5">
      <c r="E64" s="609" t="s">
        <v>3</v>
      </c>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row>
    <row r="65" spans="5:33" ht="13.5">
      <c r="E65" s="609" t="s">
        <v>2</v>
      </c>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row>
    <row r="66" spans="5:33" ht="13.5">
      <c r="E66" s="609" t="s">
        <v>1</v>
      </c>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row>
    <row r="67" spans="5:33" ht="13.5">
      <c r="E67" s="609" t="s">
        <v>0</v>
      </c>
      <c r="F67" s="609"/>
      <c r="G67" s="609"/>
      <c r="H67" s="609"/>
      <c r="I67" s="609"/>
      <c r="J67" s="609"/>
      <c r="K67" s="609"/>
      <c r="L67" s="609"/>
      <c r="M67" s="609"/>
      <c r="N67" s="609"/>
      <c r="O67" s="609"/>
      <c r="P67" s="609"/>
      <c r="Q67" s="609"/>
      <c r="R67" s="609"/>
      <c r="S67" s="609"/>
      <c r="T67" s="609"/>
      <c r="U67" s="609"/>
      <c r="V67" s="609"/>
      <c r="W67" s="609"/>
      <c r="X67" s="609"/>
      <c r="Y67" s="609"/>
      <c r="Z67" s="609"/>
      <c r="AA67" s="609"/>
      <c r="AB67" s="4"/>
      <c r="AC67" s="4"/>
      <c r="AD67" s="4"/>
      <c r="AE67" s="4"/>
      <c r="AF67" s="4"/>
      <c r="AG67" s="3"/>
    </row>
    <row r="68" spans="4:5" ht="13.5">
      <c r="D68" s="416" t="str">
        <f>'注意事項'!D49</f>
        <v>Ver.R03-T-1</v>
      </c>
      <c r="E68" s="2"/>
    </row>
  </sheetData>
  <sheetProtection formatCells="0" formatColumns="0" formatRows="0" insertColumns="0" insertRows="0" deleteColumns="0" deleteRows="0"/>
  <mergeCells count="71">
    <mergeCell ref="E54:X54"/>
    <mergeCell ref="E60:X60"/>
    <mergeCell ref="I3:J3"/>
    <mergeCell ref="L4:M4"/>
    <mergeCell ref="G13:G14"/>
    <mergeCell ref="H12:R12"/>
    <mergeCell ref="E14:F14"/>
    <mergeCell ref="E15:E22"/>
    <mergeCell ref="F6:G6"/>
    <mergeCell ref="H6:J6"/>
    <mergeCell ref="E67:AA67"/>
    <mergeCell ref="E66:AG66"/>
    <mergeCell ref="E63:AF63"/>
    <mergeCell ref="E64:AG64"/>
    <mergeCell ref="E65:AG65"/>
    <mergeCell ref="V43:V45"/>
    <mergeCell ref="T43:T45"/>
    <mergeCell ref="U43:U45"/>
    <mergeCell ref="D48:E50"/>
    <mergeCell ref="E53:X53"/>
    <mergeCell ref="D46:D47"/>
    <mergeCell ref="T46:T47"/>
    <mergeCell ref="U46:U47"/>
    <mergeCell ref="V46:V47"/>
    <mergeCell ref="W46:W47"/>
    <mergeCell ref="X43:X45"/>
    <mergeCell ref="D41:D45"/>
    <mergeCell ref="T41:T42"/>
    <mergeCell ref="U41:U42"/>
    <mergeCell ref="V41:V42"/>
    <mergeCell ref="F8:G8"/>
    <mergeCell ref="W38:W40"/>
    <mergeCell ref="X38:X40"/>
    <mergeCell ref="T38:T40"/>
    <mergeCell ref="U38:U40"/>
    <mergeCell ref="V38:V40"/>
    <mergeCell ref="T5:U7"/>
    <mergeCell ref="H8:L8"/>
    <mergeCell ref="W43:W45"/>
    <mergeCell ref="X28:X30"/>
    <mergeCell ref="X12:X14"/>
    <mergeCell ref="D36:D40"/>
    <mergeCell ref="T36:T37"/>
    <mergeCell ref="U36:U37"/>
    <mergeCell ref="W36:W37"/>
    <mergeCell ref="X36:X37"/>
    <mergeCell ref="D31:D35"/>
    <mergeCell ref="T33:T35"/>
    <mergeCell ref="U33:U35"/>
    <mergeCell ref="V33:V35"/>
    <mergeCell ref="W33:W35"/>
    <mergeCell ref="X33:X35"/>
    <mergeCell ref="X41:X42"/>
    <mergeCell ref="X26:X27"/>
    <mergeCell ref="T28:T30"/>
    <mergeCell ref="U28:U30"/>
    <mergeCell ref="V28:V30"/>
    <mergeCell ref="W28:W30"/>
    <mergeCell ref="T31:T32"/>
    <mergeCell ref="V31:V32"/>
    <mergeCell ref="W31:W32"/>
    <mergeCell ref="X31:X32"/>
    <mergeCell ref="D15:D25"/>
    <mergeCell ref="D26:D30"/>
    <mergeCell ref="U26:U27"/>
    <mergeCell ref="V26:V27"/>
    <mergeCell ref="W26:W27"/>
    <mergeCell ref="H13:H14"/>
    <mergeCell ref="S12:S14"/>
    <mergeCell ref="E23:F23"/>
    <mergeCell ref="T12:W12"/>
  </mergeCells>
  <conditionalFormatting sqref="X46">
    <cfRule type="cellIs" priority="6" dxfId="38" operator="notEqual" stopIfTrue="1">
      <formula>$X$24</formula>
    </cfRule>
  </conditionalFormatting>
  <conditionalFormatting sqref="T26">
    <cfRule type="cellIs" priority="5" dxfId="39" operator="notEqual" stopIfTrue="1">
      <formula>$T$24</formula>
    </cfRule>
  </conditionalFormatting>
  <conditionalFormatting sqref="U31">
    <cfRule type="cellIs" priority="4" dxfId="39" operator="notEqual" stopIfTrue="1">
      <formula>$U$24</formula>
    </cfRule>
  </conditionalFormatting>
  <conditionalFormatting sqref="V36">
    <cfRule type="cellIs" priority="3" dxfId="39" operator="notEqual" stopIfTrue="1">
      <formula>$V$24</formula>
    </cfRule>
  </conditionalFormatting>
  <conditionalFormatting sqref="X47:X50">
    <cfRule type="expression" priority="2" dxfId="38" stopIfTrue="1">
      <formula>AND($X$47&lt;&gt;1,$X$47&lt;&gt;0)</formula>
    </cfRule>
  </conditionalFormatting>
  <conditionalFormatting sqref="W41">
    <cfRule type="cellIs" priority="1" dxfId="39" operator="notEqual" stopIfTrue="1">
      <formula>$W$24</formula>
    </cfRule>
  </conditionalFormatting>
  <printOptions/>
  <pageMargins left="0.5905511811023623" right="0.1968503937007874" top="0.5905511811023623" bottom="0.3937007874015748" header="0.31496062992125984" footer="0.31496062992125984"/>
  <pageSetup fitToHeight="0" fitToWidth="1" horizontalDpi="600" verticalDpi="600" orientation="portrait" paperSize="9" scale="6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K94"/>
  <sheetViews>
    <sheetView showGridLines="0" view="pageBreakPreview" zoomScale="80" zoomScaleNormal="50" zoomScaleSheetLayoutView="80" zoomScalePageLayoutView="0" workbookViewId="0" topLeftCell="A1">
      <selection activeCell="AY84" sqref="AY84"/>
    </sheetView>
  </sheetViews>
  <sheetFormatPr defaultColWidth="13.00390625" defaultRowHeight="15"/>
  <cols>
    <col min="1" max="1" width="1.57421875" style="159" customWidth="1"/>
    <col min="2" max="2" width="6.00390625" style="159" customWidth="1"/>
    <col min="3" max="4" width="2.57421875" style="159" customWidth="1"/>
    <col min="5" max="5" width="7.00390625" style="159" customWidth="1"/>
    <col min="6" max="6" width="27.57421875" style="159" customWidth="1"/>
    <col min="7" max="7" width="3.57421875" style="159" customWidth="1"/>
    <col min="8" max="8" width="17.57421875" style="159" customWidth="1"/>
    <col min="9" max="10" width="13.140625" style="159" customWidth="1"/>
    <col min="11" max="11" width="9.57421875" style="159" customWidth="1"/>
    <col min="12" max="12" width="3.57421875" style="159" customWidth="1"/>
    <col min="13" max="13" width="13.140625" style="159" customWidth="1"/>
    <col min="14" max="18" width="12.57421875" style="159" customWidth="1"/>
    <col min="19" max="45" width="12.57421875" style="159" hidden="1" customWidth="1"/>
    <col min="46" max="47" width="14.57421875" style="159" customWidth="1"/>
    <col min="48" max="48" width="1.421875" style="159" customWidth="1"/>
    <col min="49" max="49" width="1.57421875" style="159" customWidth="1"/>
    <col min="50" max="50" width="7.57421875" style="159" customWidth="1"/>
    <col min="51" max="51" width="20.57421875" style="159" customWidth="1"/>
    <col min="52" max="52" width="4.57421875" style="159" customWidth="1"/>
    <col min="53" max="53" width="3.57421875" style="159" customWidth="1"/>
    <col min="54" max="54" width="11.8515625" style="159" customWidth="1"/>
    <col min="55" max="16384" width="13.00390625" style="159" customWidth="1"/>
  </cols>
  <sheetData>
    <row r="1" ht="18" customHeight="1">
      <c r="A1" s="172"/>
    </row>
    <row r="2" spans="8:49" ht="9.75" customHeight="1">
      <c r="H2" s="171"/>
      <c r="I2" s="170"/>
      <c r="J2" s="617"/>
      <c r="K2" s="617"/>
      <c r="L2" s="333"/>
      <c r="AT2" s="805">
        <f>IF(E5="■","","⑫")</f>
      </c>
      <c r="AU2" s="797" t="s">
        <v>147</v>
      </c>
      <c r="AV2" s="330"/>
      <c r="AW2" s="164"/>
    </row>
    <row r="3" spans="5:49" ht="24.75" customHeight="1">
      <c r="E3" s="518" t="s">
        <v>201</v>
      </c>
      <c r="H3" s="332" t="s">
        <v>110</v>
      </c>
      <c r="I3" s="331">
        <v>10</v>
      </c>
      <c r="J3" s="167">
        <f>+I3/100</f>
        <v>0.1</v>
      </c>
      <c r="K3" s="167">
        <f>1+I3/100</f>
        <v>1.1</v>
      </c>
      <c r="L3" s="532" t="s">
        <v>108</v>
      </c>
      <c r="M3" s="532"/>
      <c r="N3" s="799" t="str">
        <f>'按分表'!H6</f>
        <v>R03S</v>
      </c>
      <c r="O3" s="800"/>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805"/>
      <c r="AU3" s="798"/>
      <c r="AV3" s="330"/>
      <c r="AW3" s="164"/>
    </row>
    <row r="4" spans="5:48" ht="9.75" customHeight="1">
      <c r="E4" s="163"/>
      <c r="I4" s="162"/>
      <c r="J4" s="161"/>
      <c r="K4" s="161"/>
      <c r="L4" s="161"/>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1"/>
      <c r="AU4" s="161"/>
      <c r="AV4" s="160"/>
    </row>
    <row r="5" spans="5:48" ht="24.75" customHeight="1">
      <c r="E5" s="456" t="s">
        <v>205</v>
      </c>
      <c r="F5" s="707" t="s">
        <v>242</v>
      </c>
      <c r="G5" s="707"/>
      <c r="H5" s="707"/>
      <c r="I5" s="162"/>
      <c r="J5" s="286"/>
      <c r="K5" s="286"/>
      <c r="L5" s="532" t="s">
        <v>107</v>
      </c>
      <c r="M5" s="532"/>
      <c r="N5" s="801">
        <f>'按分表'!H8</f>
        <v>0</v>
      </c>
      <c r="O5" s="802"/>
      <c r="P5" s="802"/>
      <c r="Q5" s="802"/>
      <c r="R5" s="803"/>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804"/>
      <c r="AU5" s="804"/>
      <c r="AV5" s="286"/>
    </row>
    <row r="6" spans="5:48" ht="24.75" customHeight="1">
      <c r="E6" s="456" t="s">
        <v>207</v>
      </c>
      <c r="F6" s="707" t="s">
        <v>241</v>
      </c>
      <c r="G6" s="707"/>
      <c r="H6" s="707"/>
      <c r="I6" s="162"/>
      <c r="J6" s="286"/>
      <c r="K6" s="286"/>
      <c r="L6" s="286"/>
      <c r="M6" s="335"/>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804"/>
      <c r="AU6" s="804"/>
      <c r="AV6" s="286"/>
    </row>
    <row r="7" spans="1:48" ht="19.5" customHeight="1">
      <c r="A7" s="329"/>
      <c r="E7" s="328"/>
      <c r="F7" s="327"/>
      <c r="G7" s="327"/>
      <c r="H7" s="780"/>
      <c r="I7" s="781"/>
      <c r="J7" s="286"/>
      <c r="K7" s="286"/>
      <c r="L7" s="286"/>
      <c r="M7" s="782"/>
      <c r="N7" s="782"/>
      <c r="O7" s="419"/>
      <c r="P7" s="420"/>
      <c r="Q7" s="421"/>
      <c r="R7" s="421"/>
      <c r="S7" s="420"/>
      <c r="T7" s="421"/>
      <c r="U7" s="421"/>
      <c r="V7" s="420"/>
      <c r="W7" s="421"/>
      <c r="X7" s="421"/>
      <c r="Y7" s="420"/>
      <c r="Z7" s="421"/>
      <c r="AA7" s="421"/>
      <c r="AB7" s="420"/>
      <c r="AC7" s="421"/>
      <c r="AD7" s="421"/>
      <c r="AE7" s="420"/>
      <c r="AF7" s="421"/>
      <c r="AG7" s="421"/>
      <c r="AH7" s="420"/>
      <c r="AI7" s="421"/>
      <c r="AJ7" s="421"/>
      <c r="AK7" s="420"/>
      <c r="AL7" s="421"/>
      <c r="AM7" s="421"/>
      <c r="AN7" s="420"/>
      <c r="AO7" s="421"/>
      <c r="AP7" s="421"/>
      <c r="AQ7" s="420"/>
      <c r="AR7" s="421"/>
      <c r="AS7" s="421"/>
      <c r="AT7" s="804"/>
      <c r="AU7" s="804"/>
      <c r="AV7" s="286"/>
    </row>
    <row r="8" spans="1:63" ht="19.5" customHeight="1">
      <c r="A8" s="324"/>
      <c r="E8" s="164" t="s">
        <v>146</v>
      </c>
      <c r="F8" s="286"/>
      <c r="G8" s="286"/>
      <c r="H8" s="162"/>
      <c r="I8" s="326"/>
      <c r="J8" s="325"/>
      <c r="K8" s="161"/>
      <c r="L8" s="161"/>
      <c r="M8" s="782"/>
      <c r="N8" s="782"/>
      <c r="O8" s="422"/>
      <c r="P8" s="423" t="s">
        <v>145</v>
      </c>
      <c r="Q8" s="422"/>
      <c r="R8" s="485" t="s">
        <v>235</v>
      </c>
      <c r="S8" s="423" t="s">
        <v>145</v>
      </c>
      <c r="T8" s="422"/>
      <c r="U8" s="424"/>
      <c r="V8" s="423" t="s">
        <v>145</v>
      </c>
      <c r="W8" s="422"/>
      <c r="X8" s="424"/>
      <c r="Y8" s="423" t="s">
        <v>145</v>
      </c>
      <c r="Z8" s="422"/>
      <c r="AA8" s="424"/>
      <c r="AB8" s="423" t="s">
        <v>145</v>
      </c>
      <c r="AC8" s="422"/>
      <c r="AD8" s="424"/>
      <c r="AE8" s="423" t="s">
        <v>145</v>
      </c>
      <c r="AF8" s="422"/>
      <c r="AG8" s="424"/>
      <c r="AH8" s="423" t="s">
        <v>145</v>
      </c>
      <c r="AI8" s="422"/>
      <c r="AJ8" s="424"/>
      <c r="AK8" s="423" t="s">
        <v>145</v>
      </c>
      <c r="AL8" s="422"/>
      <c r="AM8" s="424"/>
      <c r="AN8" s="423" t="s">
        <v>145</v>
      </c>
      <c r="AO8" s="422"/>
      <c r="AP8" s="424"/>
      <c r="AQ8" s="423" t="s">
        <v>145</v>
      </c>
      <c r="AR8" s="422"/>
      <c r="AS8" s="424"/>
      <c r="AT8" s="484" t="s">
        <v>24</v>
      </c>
      <c r="AV8" s="197"/>
      <c r="AW8" s="197"/>
      <c r="AX8" s="197"/>
      <c r="AY8" s="197"/>
      <c r="AZ8" s="197"/>
      <c r="BA8" s="197"/>
      <c r="BB8" s="197"/>
      <c r="BC8" s="197"/>
      <c r="BD8" s="197"/>
      <c r="BE8" s="197"/>
      <c r="BF8" s="197"/>
      <c r="BG8" s="197"/>
      <c r="BH8" s="197"/>
      <c r="BI8" s="197"/>
      <c r="BJ8" s="197"/>
      <c r="BK8" s="197"/>
    </row>
    <row r="9" spans="1:48" ht="4.5" customHeight="1" thickBot="1">
      <c r="A9" s="324"/>
      <c r="E9" s="295"/>
      <c r="F9" s="286"/>
      <c r="G9" s="286"/>
      <c r="H9" s="323"/>
      <c r="I9" s="323"/>
      <c r="J9" s="322"/>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row>
    <row r="10" spans="1:48" ht="19.5" customHeight="1" thickBot="1">
      <c r="A10" s="321"/>
      <c r="E10" s="755"/>
      <c r="F10" s="756"/>
      <c r="G10" s="757"/>
      <c r="H10" s="724" t="s">
        <v>144</v>
      </c>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19"/>
      <c r="AU10" s="318"/>
      <c r="AV10" s="286"/>
    </row>
    <row r="11" spans="1:48" s="286" customFormat="1" ht="24.75" customHeight="1">
      <c r="A11" s="317"/>
      <c r="E11" s="725"/>
      <c r="F11" s="758"/>
      <c r="G11" s="759"/>
      <c r="H11" s="725"/>
      <c r="I11" s="820" t="s">
        <v>143</v>
      </c>
      <c r="J11" s="821"/>
      <c r="K11" s="821"/>
      <c r="L11" s="822"/>
      <c r="M11" s="814" t="s">
        <v>237</v>
      </c>
      <c r="N11" s="814"/>
      <c r="O11" s="815"/>
      <c r="P11" s="811" t="s">
        <v>142</v>
      </c>
      <c r="Q11" s="812"/>
      <c r="R11" s="812"/>
      <c r="S11" s="812"/>
      <c r="T11" s="812"/>
      <c r="U11" s="812"/>
      <c r="V11" s="812"/>
      <c r="W11" s="812"/>
      <c r="X11" s="812"/>
      <c r="Y11" s="812"/>
      <c r="Z11" s="812"/>
      <c r="AA11" s="812"/>
      <c r="AB11" s="812"/>
      <c r="AC11" s="812"/>
      <c r="AD11" s="812"/>
      <c r="AE11" s="812"/>
      <c r="AF11" s="812"/>
      <c r="AG11" s="812"/>
      <c r="AH11" s="812"/>
      <c r="AI11" s="812"/>
      <c r="AJ11" s="812"/>
      <c r="AK11" s="812"/>
      <c r="AL11" s="812"/>
      <c r="AM11" s="812"/>
      <c r="AN11" s="812"/>
      <c r="AO11" s="812"/>
      <c r="AP11" s="812"/>
      <c r="AQ11" s="812"/>
      <c r="AR11" s="812"/>
      <c r="AS11" s="813"/>
      <c r="AT11" s="731" t="s">
        <v>141</v>
      </c>
      <c r="AU11" s="732"/>
      <c r="AV11" s="316"/>
    </row>
    <row r="12" spans="5:48" s="286" customFormat="1" ht="18" customHeight="1">
      <c r="E12" s="725"/>
      <c r="F12" s="758"/>
      <c r="G12" s="759"/>
      <c r="H12" s="725"/>
      <c r="I12" s="727" t="s">
        <v>140</v>
      </c>
      <c r="J12" s="729" t="s">
        <v>139</v>
      </c>
      <c r="K12" s="823" t="s">
        <v>138</v>
      </c>
      <c r="L12" s="824"/>
      <c r="M12" s="816"/>
      <c r="N12" s="816"/>
      <c r="O12" s="817"/>
      <c r="P12" s="794" t="s">
        <v>213</v>
      </c>
      <c r="Q12" s="795"/>
      <c r="R12" s="796"/>
      <c r="S12" s="794" t="s">
        <v>214</v>
      </c>
      <c r="T12" s="795"/>
      <c r="U12" s="796"/>
      <c r="V12" s="794" t="s">
        <v>215</v>
      </c>
      <c r="W12" s="795"/>
      <c r="X12" s="796"/>
      <c r="Y12" s="794" t="s">
        <v>216</v>
      </c>
      <c r="Z12" s="795"/>
      <c r="AA12" s="796"/>
      <c r="AB12" s="794" t="s">
        <v>217</v>
      </c>
      <c r="AC12" s="795"/>
      <c r="AD12" s="796"/>
      <c r="AE12" s="794" t="s">
        <v>218</v>
      </c>
      <c r="AF12" s="795"/>
      <c r="AG12" s="796"/>
      <c r="AH12" s="794" t="s">
        <v>227</v>
      </c>
      <c r="AI12" s="795"/>
      <c r="AJ12" s="796"/>
      <c r="AK12" s="794" t="s">
        <v>228</v>
      </c>
      <c r="AL12" s="795"/>
      <c r="AM12" s="796"/>
      <c r="AN12" s="794" t="s">
        <v>229</v>
      </c>
      <c r="AO12" s="795"/>
      <c r="AP12" s="796"/>
      <c r="AQ12" s="794" t="s">
        <v>230</v>
      </c>
      <c r="AR12" s="795"/>
      <c r="AS12" s="796"/>
      <c r="AT12" s="733"/>
      <c r="AU12" s="734"/>
      <c r="AV12" s="316"/>
    </row>
    <row r="13" spans="5:48" s="286" customFormat="1" ht="30" customHeight="1">
      <c r="E13" s="725"/>
      <c r="F13" s="758"/>
      <c r="G13" s="759"/>
      <c r="H13" s="725"/>
      <c r="I13" s="727"/>
      <c r="J13" s="729"/>
      <c r="K13" s="825"/>
      <c r="L13" s="826"/>
      <c r="M13" s="818"/>
      <c r="N13" s="818"/>
      <c r="O13" s="819"/>
      <c r="P13" s="808">
        <f>'按分表'!I14&amp;IF('按分表'!J14="","","・"&amp;'按分表'!J14)&amp;IF('按分表'!K14="","","・"&amp;'按分表'!K14)&amp;IF('按分表'!L14="","","・"&amp;'按分表'!L14)&amp;IF('按分表'!M14="","","・"&amp;'按分表'!M14)&amp;IF('按分表'!N14="","","・"&amp;'按分表'!N14)&amp;IF('按分表'!O14="","","・"&amp;'按分表'!O14)&amp;IF('按分表'!P14="","","・"&amp;'按分表'!P14)&amp;IF('按分表'!Q14="","","・"&amp;'按分表'!Q14)&amp;IF('按分表'!R14="","","・"&amp;'按分表'!R14)</f>
      </c>
      <c r="Q13" s="809"/>
      <c r="R13" s="810"/>
      <c r="S13" s="791">
        <f>'按分表'!J14</f>
        <v>0</v>
      </c>
      <c r="T13" s="792"/>
      <c r="U13" s="793"/>
      <c r="V13" s="791">
        <f>'按分表'!K14</f>
        <v>0</v>
      </c>
      <c r="W13" s="792"/>
      <c r="X13" s="793"/>
      <c r="Y13" s="791">
        <f>'按分表'!L14</f>
        <v>0</v>
      </c>
      <c r="Z13" s="792"/>
      <c r="AA13" s="793"/>
      <c r="AB13" s="791">
        <f>'按分表'!M14</f>
        <v>0</v>
      </c>
      <c r="AC13" s="792"/>
      <c r="AD13" s="793"/>
      <c r="AE13" s="791">
        <f>'按分表'!N14</f>
        <v>0</v>
      </c>
      <c r="AF13" s="792"/>
      <c r="AG13" s="793"/>
      <c r="AH13" s="791">
        <f>'按分表'!O14</f>
        <v>0</v>
      </c>
      <c r="AI13" s="792"/>
      <c r="AJ13" s="793"/>
      <c r="AK13" s="791">
        <f>'按分表'!P14</f>
        <v>0</v>
      </c>
      <c r="AL13" s="792"/>
      <c r="AM13" s="793"/>
      <c r="AN13" s="791">
        <f>'按分表'!Q14</f>
        <v>0</v>
      </c>
      <c r="AO13" s="792"/>
      <c r="AP13" s="793"/>
      <c r="AQ13" s="791">
        <f>'按分表'!R14</f>
        <v>0</v>
      </c>
      <c r="AR13" s="792"/>
      <c r="AS13" s="793"/>
      <c r="AT13" s="750" t="s">
        <v>137</v>
      </c>
      <c r="AU13" s="752" t="s">
        <v>236</v>
      </c>
      <c r="AV13" s="315"/>
    </row>
    <row r="14" spans="5:48" ht="30" customHeight="1" thickBot="1">
      <c r="E14" s="726"/>
      <c r="F14" s="760"/>
      <c r="G14" s="761"/>
      <c r="H14" s="726"/>
      <c r="I14" s="728"/>
      <c r="J14" s="730"/>
      <c r="K14" s="827"/>
      <c r="L14" s="828"/>
      <c r="M14" s="469" t="s">
        <v>136</v>
      </c>
      <c r="N14" s="314" t="s">
        <v>135</v>
      </c>
      <c r="O14" s="314" t="s">
        <v>99</v>
      </c>
      <c r="P14" s="313" t="s">
        <v>134</v>
      </c>
      <c r="Q14" s="312" t="s">
        <v>133</v>
      </c>
      <c r="R14" s="311" t="s">
        <v>231</v>
      </c>
      <c r="S14" s="313" t="s">
        <v>134</v>
      </c>
      <c r="T14" s="312" t="s">
        <v>133</v>
      </c>
      <c r="U14" s="311" t="s">
        <v>232</v>
      </c>
      <c r="V14" s="313" t="s">
        <v>134</v>
      </c>
      <c r="W14" s="312" t="s">
        <v>133</v>
      </c>
      <c r="X14" s="311" t="s">
        <v>233</v>
      </c>
      <c r="Y14" s="313" t="s">
        <v>134</v>
      </c>
      <c r="Z14" s="312" t="s">
        <v>133</v>
      </c>
      <c r="AA14" s="311" t="s">
        <v>234</v>
      </c>
      <c r="AB14" s="313" t="s">
        <v>134</v>
      </c>
      <c r="AC14" s="312" t="s">
        <v>133</v>
      </c>
      <c r="AD14" s="311" t="s">
        <v>132</v>
      </c>
      <c r="AE14" s="313" t="s">
        <v>134</v>
      </c>
      <c r="AF14" s="312" t="s">
        <v>133</v>
      </c>
      <c r="AG14" s="311" t="s">
        <v>132</v>
      </c>
      <c r="AH14" s="313" t="s">
        <v>134</v>
      </c>
      <c r="AI14" s="312" t="s">
        <v>133</v>
      </c>
      <c r="AJ14" s="311" t="s">
        <v>132</v>
      </c>
      <c r="AK14" s="313" t="s">
        <v>134</v>
      </c>
      <c r="AL14" s="312" t="s">
        <v>133</v>
      </c>
      <c r="AM14" s="311" t="s">
        <v>132</v>
      </c>
      <c r="AN14" s="313" t="s">
        <v>134</v>
      </c>
      <c r="AO14" s="312" t="s">
        <v>133</v>
      </c>
      <c r="AP14" s="311" t="s">
        <v>132</v>
      </c>
      <c r="AQ14" s="313" t="s">
        <v>134</v>
      </c>
      <c r="AR14" s="312" t="s">
        <v>133</v>
      </c>
      <c r="AS14" s="311" t="s">
        <v>132</v>
      </c>
      <c r="AT14" s="751"/>
      <c r="AU14" s="753"/>
      <c r="AV14" s="309"/>
    </row>
    <row r="15" spans="5:52" ht="18" customHeight="1">
      <c r="E15" s="286"/>
      <c r="F15" s="286"/>
      <c r="G15" s="286"/>
      <c r="H15" s="197"/>
      <c r="I15" s="305"/>
      <c r="J15" s="309"/>
      <c r="K15" s="310"/>
      <c r="L15" s="806" t="s">
        <v>131</v>
      </c>
      <c r="M15" s="806"/>
      <c r="N15" s="308" t="s">
        <v>127</v>
      </c>
      <c r="O15" s="478">
        <f>'按分表'!G47</f>
        <v>0</v>
      </c>
      <c r="P15" s="306" t="s">
        <v>126</v>
      </c>
      <c r="Q15" s="308" t="s">
        <v>127</v>
      </c>
      <c r="R15" s="478">
        <f>'按分表'!H47</f>
        <v>0</v>
      </c>
      <c r="S15" s="306" t="s">
        <v>126</v>
      </c>
      <c r="T15" s="308" t="s">
        <v>127</v>
      </c>
      <c r="U15" s="307"/>
      <c r="V15" s="306" t="s">
        <v>126</v>
      </c>
      <c r="W15" s="308" t="s">
        <v>127</v>
      </c>
      <c r="X15" s="307"/>
      <c r="Y15" s="306" t="s">
        <v>126</v>
      </c>
      <c r="Z15" s="308" t="s">
        <v>127</v>
      </c>
      <c r="AA15" s="307"/>
      <c r="AB15" s="306" t="s">
        <v>126</v>
      </c>
      <c r="AC15" s="308" t="s">
        <v>127</v>
      </c>
      <c r="AD15" s="307"/>
      <c r="AE15" s="306" t="s">
        <v>126</v>
      </c>
      <c r="AF15" s="308" t="s">
        <v>127</v>
      </c>
      <c r="AG15" s="307"/>
      <c r="AH15" s="306" t="s">
        <v>126</v>
      </c>
      <c r="AI15" s="308" t="s">
        <v>127</v>
      </c>
      <c r="AJ15" s="307"/>
      <c r="AK15" s="306" t="s">
        <v>126</v>
      </c>
      <c r="AL15" s="308" t="s">
        <v>127</v>
      </c>
      <c r="AM15" s="307"/>
      <c r="AN15" s="306" t="s">
        <v>126</v>
      </c>
      <c r="AO15" s="308" t="s">
        <v>127</v>
      </c>
      <c r="AP15" s="307"/>
      <c r="AQ15" s="306" t="s">
        <v>126</v>
      </c>
      <c r="AR15" s="308" t="s">
        <v>127</v>
      </c>
      <c r="AS15" s="307"/>
      <c r="AT15" s="306" t="s">
        <v>126</v>
      </c>
      <c r="AU15" s="305"/>
      <c r="AV15" s="304"/>
      <c r="AW15" s="303"/>
      <c r="AZ15" s="302"/>
    </row>
    <row r="16" spans="3:52" ht="18" customHeight="1">
      <c r="C16" s="301" t="s">
        <v>24</v>
      </c>
      <c r="D16" s="301"/>
      <c r="E16" s="286"/>
      <c r="F16" s="286"/>
      <c r="G16" s="286"/>
      <c r="H16" s="754"/>
      <c r="I16" s="754"/>
      <c r="J16" s="754"/>
      <c r="K16" s="754"/>
      <c r="L16" s="807" t="s">
        <v>130</v>
      </c>
      <c r="M16" s="807"/>
      <c r="N16" s="308" t="s">
        <v>127</v>
      </c>
      <c r="O16" s="307"/>
      <c r="P16" s="306" t="s">
        <v>126</v>
      </c>
      <c r="Q16" s="308" t="s">
        <v>127</v>
      </c>
      <c r="R16" s="307"/>
      <c r="S16" s="306" t="s">
        <v>126</v>
      </c>
      <c r="T16" s="308" t="s">
        <v>127</v>
      </c>
      <c r="U16" s="307"/>
      <c r="V16" s="306" t="s">
        <v>126</v>
      </c>
      <c r="W16" s="308" t="s">
        <v>127</v>
      </c>
      <c r="X16" s="307"/>
      <c r="Y16" s="306" t="s">
        <v>126</v>
      </c>
      <c r="Z16" s="308" t="s">
        <v>127</v>
      </c>
      <c r="AA16" s="307"/>
      <c r="AB16" s="306" t="s">
        <v>126</v>
      </c>
      <c r="AC16" s="308" t="s">
        <v>127</v>
      </c>
      <c r="AD16" s="307"/>
      <c r="AE16" s="306" t="s">
        <v>126</v>
      </c>
      <c r="AF16" s="308" t="s">
        <v>127</v>
      </c>
      <c r="AG16" s="307"/>
      <c r="AH16" s="306" t="s">
        <v>126</v>
      </c>
      <c r="AI16" s="308" t="s">
        <v>127</v>
      </c>
      <c r="AJ16" s="307"/>
      <c r="AK16" s="306" t="s">
        <v>126</v>
      </c>
      <c r="AL16" s="308" t="s">
        <v>127</v>
      </c>
      <c r="AM16" s="307"/>
      <c r="AN16" s="306" t="s">
        <v>126</v>
      </c>
      <c r="AO16" s="308" t="s">
        <v>127</v>
      </c>
      <c r="AP16" s="307"/>
      <c r="AQ16" s="306" t="s">
        <v>126</v>
      </c>
      <c r="AR16" s="308" t="s">
        <v>127</v>
      </c>
      <c r="AS16" s="307"/>
      <c r="AT16" s="306" t="s">
        <v>126</v>
      </c>
      <c r="AU16" s="305"/>
      <c r="AV16" s="304"/>
      <c r="AW16" s="303"/>
      <c r="AZ16" s="302"/>
    </row>
    <row r="17" spans="3:52" ht="18" customHeight="1" hidden="1">
      <c r="C17" s="301"/>
      <c r="D17" s="301"/>
      <c r="E17" s="286"/>
      <c r="F17" s="286"/>
      <c r="G17" s="286"/>
      <c r="H17" s="754"/>
      <c r="I17" s="754"/>
      <c r="J17" s="754"/>
      <c r="K17" s="754"/>
      <c r="L17" s="334"/>
      <c r="M17" s="309" t="s">
        <v>129</v>
      </c>
      <c r="N17" s="308" t="s">
        <v>127</v>
      </c>
      <c r="O17" s="307"/>
      <c r="P17" s="306" t="s">
        <v>126</v>
      </c>
      <c r="Q17" s="308" t="s">
        <v>127</v>
      </c>
      <c r="R17" s="307"/>
      <c r="S17" s="306" t="s">
        <v>126</v>
      </c>
      <c r="T17" s="308" t="s">
        <v>127</v>
      </c>
      <c r="U17" s="307"/>
      <c r="V17" s="306" t="s">
        <v>126</v>
      </c>
      <c r="W17" s="308" t="s">
        <v>127</v>
      </c>
      <c r="X17" s="307"/>
      <c r="Y17" s="306" t="s">
        <v>126</v>
      </c>
      <c r="Z17" s="308" t="s">
        <v>127</v>
      </c>
      <c r="AA17" s="307"/>
      <c r="AB17" s="306" t="s">
        <v>126</v>
      </c>
      <c r="AC17" s="308" t="s">
        <v>127</v>
      </c>
      <c r="AD17" s="307"/>
      <c r="AE17" s="306" t="s">
        <v>126</v>
      </c>
      <c r="AF17" s="308" t="s">
        <v>127</v>
      </c>
      <c r="AG17" s="307"/>
      <c r="AH17" s="306" t="s">
        <v>126</v>
      </c>
      <c r="AI17" s="308" t="s">
        <v>127</v>
      </c>
      <c r="AJ17" s="307"/>
      <c r="AK17" s="306" t="s">
        <v>126</v>
      </c>
      <c r="AL17" s="308" t="s">
        <v>127</v>
      </c>
      <c r="AM17" s="307"/>
      <c r="AN17" s="306" t="s">
        <v>126</v>
      </c>
      <c r="AO17" s="308" t="s">
        <v>127</v>
      </c>
      <c r="AP17" s="307"/>
      <c r="AQ17" s="306" t="s">
        <v>126</v>
      </c>
      <c r="AR17" s="308" t="s">
        <v>127</v>
      </c>
      <c r="AS17" s="307"/>
      <c r="AT17" s="306" t="s">
        <v>126</v>
      </c>
      <c r="AU17" s="305"/>
      <c r="AV17" s="304"/>
      <c r="AW17" s="303"/>
      <c r="AZ17" s="302"/>
    </row>
    <row r="18" spans="3:52" ht="18" customHeight="1" hidden="1">
      <c r="C18" s="301"/>
      <c r="D18" s="301"/>
      <c r="E18" s="286"/>
      <c r="F18" s="286"/>
      <c r="G18" s="286"/>
      <c r="H18" s="754"/>
      <c r="I18" s="754"/>
      <c r="J18" s="754"/>
      <c r="K18" s="754"/>
      <c r="L18" s="334"/>
      <c r="M18" s="309" t="s">
        <v>128</v>
      </c>
      <c r="N18" s="308" t="s">
        <v>127</v>
      </c>
      <c r="O18" s="307"/>
      <c r="P18" s="306" t="s">
        <v>126</v>
      </c>
      <c r="Q18" s="308" t="s">
        <v>127</v>
      </c>
      <c r="R18" s="307"/>
      <c r="S18" s="306" t="s">
        <v>126</v>
      </c>
      <c r="T18" s="308" t="s">
        <v>127</v>
      </c>
      <c r="U18" s="307"/>
      <c r="V18" s="306" t="s">
        <v>126</v>
      </c>
      <c r="W18" s="308" t="s">
        <v>127</v>
      </c>
      <c r="X18" s="307"/>
      <c r="Y18" s="306" t="s">
        <v>126</v>
      </c>
      <c r="Z18" s="308" t="s">
        <v>127</v>
      </c>
      <c r="AA18" s="307"/>
      <c r="AB18" s="306" t="s">
        <v>126</v>
      </c>
      <c r="AC18" s="308" t="s">
        <v>127</v>
      </c>
      <c r="AD18" s="307"/>
      <c r="AE18" s="306" t="s">
        <v>126</v>
      </c>
      <c r="AF18" s="308" t="s">
        <v>127</v>
      </c>
      <c r="AG18" s="307"/>
      <c r="AH18" s="306" t="s">
        <v>126</v>
      </c>
      <c r="AI18" s="308" t="s">
        <v>127</v>
      </c>
      <c r="AJ18" s="307"/>
      <c r="AK18" s="306" t="s">
        <v>126</v>
      </c>
      <c r="AL18" s="308" t="s">
        <v>127</v>
      </c>
      <c r="AM18" s="307"/>
      <c r="AN18" s="306" t="s">
        <v>126</v>
      </c>
      <c r="AO18" s="308" t="s">
        <v>127</v>
      </c>
      <c r="AP18" s="307"/>
      <c r="AQ18" s="306" t="s">
        <v>126</v>
      </c>
      <c r="AR18" s="308" t="s">
        <v>127</v>
      </c>
      <c r="AS18" s="307"/>
      <c r="AT18" s="306" t="s">
        <v>126</v>
      </c>
      <c r="AU18" s="305"/>
      <c r="AV18" s="304"/>
      <c r="AW18" s="303"/>
      <c r="AZ18" s="302"/>
    </row>
    <row r="19" spans="3:48" ht="13.5" customHeight="1">
      <c r="C19" s="301" t="s">
        <v>24</v>
      </c>
      <c r="D19" s="300"/>
      <c r="E19" s="299"/>
      <c r="F19" s="298"/>
      <c r="G19" s="298"/>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7"/>
      <c r="AU19" s="296"/>
      <c r="AV19" s="197"/>
    </row>
    <row r="20" spans="5:48" ht="19.5" customHeight="1">
      <c r="E20" s="295" t="s">
        <v>125</v>
      </c>
      <c r="F20" s="286"/>
      <c r="G20" s="286"/>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294" t="s">
        <v>124</v>
      </c>
      <c r="AV20" s="294"/>
    </row>
    <row r="21" spans="5:48" ht="4.5" customHeight="1" thickBot="1">
      <c r="E21" s="295"/>
      <c r="F21" s="286"/>
      <c r="G21" s="286"/>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294"/>
    </row>
    <row r="22" spans="5:52" ht="24.75" customHeight="1">
      <c r="E22" s="293">
        <v>1</v>
      </c>
      <c r="F22" s="713"/>
      <c r="G22" s="714"/>
      <c r="H22" s="292"/>
      <c r="I22" s="291">
        <f aca="true" t="shared" si="0" ref="I22:I42">+H22-J22</f>
        <v>0</v>
      </c>
      <c r="J22" s="290"/>
      <c r="K22" s="829"/>
      <c r="L22" s="830"/>
      <c r="M22" s="467"/>
      <c r="N22" s="288"/>
      <c r="O22" s="203">
        <f aca="true" t="shared" si="1" ref="O22:O42">SUM(M22:N22)</f>
        <v>0</v>
      </c>
      <c r="P22" s="289"/>
      <c r="Q22" s="288"/>
      <c r="R22" s="203">
        <f aca="true" t="shared" si="2" ref="R22:R42">SUM(P22:Q22)</f>
        <v>0</v>
      </c>
      <c r="S22" s="289"/>
      <c r="T22" s="288"/>
      <c r="U22" s="203">
        <f aca="true" t="shared" si="3" ref="U22:U42">SUM(S22:T22)</f>
        <v>0</v>
      </c>
      <c r="V22" s="289"/>
      <c r="W22" s="288"/>
      <c r="X22" s="203">
        <f aca="true" t="shared" si="4" ref="X22:X42">SUM(V22:W22)</f>
        <v>0</v>
      </c>
      <c r="Y22" s="289"/>
      <c r="Z22" s="288"/>
      <c r="AA22" s="203">
        <f aca="true" t="shared" si="5" ref="AA22:AA42">SUM(Y22:Z22)</f>
        <v>0</v>
      </c>
      <c r="AB22" s="289"/>
      <c r="AC22" s="288"/>
      <c r="AD22" s="203">
        <f aca="true" t="shared" si="6" ref="AD22:AD42">SUM(AB22:AC22)</f>
        <v>0</v>
      </c>
      <c r="AE22" s="289"/>
      <c r="AF22" s="288"/>
      <c r="AG22" s="203">
        <f aca="true" t="shared" si="7" ref="AG22:AG42">SUM(AE22:AF22)</f>
        <v>0</v>
      </c>
      <c r="AH22" s="289"/>
      <c r="AI22" s="288"/>
      <c r="AJ22" s="203">
        <f aca="true" t="shared" si="8" ref="AJ22:AJ42">SUM(AH22:AI22)</f>
        <v>0</v>
      </c>
      <c r="AK22" s="289"/>
      <c r="AL22" s="288"/>
      <c r="AM22" s="203">
        <f aca="true" t="shared" si="9" ref="AM22:AM42">SUM(AK22:AL22)</f>
        <v>0</v>
      </c>
      <c r="AN22" s="289"/>
      <c r="AO22" s="288"/>
      <c r="AP22" s="203">
        <f aca="true" t="shared" si="10" ref="AP22:AP42">SUM(AN22:AO22)</f>
        <v>0</v>
      </c>
      <c r="AQ22" s="289"/>
      <c r="AR22" s="288"/>
      <c r="AS22" s="203">
        <f aca="true" t="shared" si="11" ref="AS22:AS42">SUM(AQ22:AR22)</f>
        <v>0</v>
      </c>
      <c r="AT22" s="242">
        <f aca="true" t="shared" si="12" ref="AT22:AT42">M22</f>
        <v>0</v>
      </c>
      <c r="AU22" s="241">
        <f>N22+R22+U22+X22+AA22+AD22+AG22+AJ22+AM22+AP22+AS22</f>
        <v>0</v>
      </c>
      <c r="AZ22" s="267"/>
    </row>
    <row r="23" spans="5:53" ht="24.75" customHeight="1">
      <c r="E23" s="279">
        <v>2</v>
      </c>
      <c r="F23" s="687"/>
      <c r="G23" s="688"/>
      <c r="H23" s="285"/>
      <c r="I23" s="278">
        <f t="shared" si="0"/>
        <v>0</v>
      </c>
      <c r="J23" s="277"/>
      <c r="K23" s="775"/>
      <c r="L23" s="776"/>
      <c r="M23" s="463"/>
      <c r="N23" s="226"/>
      <c r="O23" s="223">
        <f t="shared" si="1"/>
        <v>0</v>
      </c>
      <c r="P23" s="227"/>
      <c r="Q23" s="226"/>
      <c r="R23" s="223">
        <f t="shared" si="2"/>
        <v>0</v>
      </c>
      <c r="S23" s="227"/>
      <c r="T23" s="226"/>
      <c r="U23" s="223">
        <f t="shared" si="3"/>
        <v>0</v>
      </c>
      <c r="V23" s="227"/>
      <c r="W23" s="226"/>
      <c r="X23" s="223">
        <f t="shared" si="4"/>
        <v>0</v>
      </c>
      <c r="Y23" s="227"/>
      <c r="Z23" s="226"/>
      <c r="AA23" s="223">
        <f t="shared" si="5"/>
        <v>0</v>
      </c>
      <c r="AB23" s="227"/>
      <c r="AC23" s="226"/>
      <c r="AD23" s="223">
        <f t="shared" si="6"/>
        <v>0</v>
      </c>
      <c r="AE23" s="227"/>
      <c r="AF23" s="226"/>
      <c r="AG23" s="223">
        <f t="shared" si="7"/>
        <v>0</v>
      </c>
      <c r="AH23" s="227"/>
      <c r="AI23" s="226"/>
      <c r="AJ23" s="223">
        <f t="shared" si="8"/>
        <v>0</v>
      </c>
      <c r="AK23" s="227"/>
      <c r="AL23" s="226"/>
      <c r="AM23" s="223">
        <f t="shared" si="9"/>
        <v>0</v>
      </c>
      <c r="AN23" s="227"/>
      <c r="AO23" s="226"/>
      <c r="AP23" s="223">
        <f t="shared" si="10"/>
        <v>0</v>
      </c>
      <c r="AQ23" s="227"/>
      <c r="AR23" s="226"/>
      <c r="AS23" s="223">
        <f t="shared" si="11"/>
        <v>0</v>
      </c>
      <c r="AT23" s="224">
        <f t="shared" si="12"/>
        <v>0</v>
      </c>
      <c r="AU23" s="223">
        <f>N23+R23+U23+X23+AA23+AD23+AG23+AJ23+AM23+AP23+AS23</f>
        <v>0</v>
      </c>
      <c r="AY23" s="154"/>
      <c r="AZ23" s="287"/>
      <c r="BA23" s="286"/>
    </row>
    <row r="24" spans="5:53" ht="24.75" customHeight="1">
      <c r="E24" s="279">
        <v>3</v>
      </c>
      <c r="F24" s="687"/>
      <c r="G24" s="688"/>
      <c r="H24" s="285"/>
      <c r="I24" s="278">
        <f t="shared" si="0"/>
        <v>0</v>
      </c>
      <c r="J24" s="277"/>
      <c r="K24" s="775"/>
      <c r="L24" s="776"/>
      <c r="M24" s="463"/>
      <c r="N24" s="226"/>
      <c r="O24" s="223">
        <f t="shared" si="1"/>
        <v>0</v>
      </c>
      <c r="P24" s="227"/>
      <c r="Q24" s="226"/>
      <c r="R24" s="223">
        <f t="shared" si="2"/>
        <v>0</v>
      </c>
      <c r="S24" s="227"/>
      <c r="T24" s="226"/>
      <c r="U24" s="223">
        <f t="shared" si="3"/>
        <v>0</v>
      </c>
      <c r="V24" s="227"/>
      <c r="W24" s="226"/>
      <c r="X24" s="223">
        <f t="shared" si="4"/>
        <v>0</v>
      </c>
      <c r="Y24" s="227"/>
      <c r="Z24" s="226"/>
      <c r="AA24" s="223">
        <f t="shared" si="5"/>
        <v>0</v>
      </c>
      <c r="AB24" s="227"/>
      <c r="AC24" s="226"/>
      <c r="AD24" s="223">
        <f t="shared" si="6"/>
        <v>0</v>
      </c>
      <c r="AE24" s="227"/>
      <c r="AF24" s="226"/>
      <c r="AG24" s="223">
        <f t="shared" si="7"/>
        <v>0</v>
      </c>
      <c r="AH24" s="227"/>
      <c r="AI24" s="226"/>
      <c r="AJ24" s="223">
        <f t="shared" si="8"/>
        <v>0</v>
      </c>
      <c r="AK24" s="227"/>
      <c r="AL24" s="226"/>
      <c r="AM24" s="223">
        <f t="shared" si="9"/>
        <v>0</v>
      </c>
      <c r="AN24" s="227"/>
      <c r="AO24" s="226"/>
      <c r="AP24" s="223">
        <f t="shared" si="10"/>
        <v>0</v>
      </c>
      <c r="AQ24" s="227"/>
      <c r="AR24" s="226"/>
      <c r="AS24" s="223">
        <f t="shared" si="11"/>
        <v>0</v>
      </c>
      <c r="AT24" s="224">
        <f t="shared" si="12"/>
        <v>0</v>
      </c>
      <c r="AU24" s="223">
        <f aca="true" t="shared" si="13" ref="AU24:AU41">N24+R24+U24+X24+AA24+AD24+AG24+AJ24+AM24+AP24+AS24</f>
        <v>0</v>
      </c>
      <c r="AY24" s="154"/>
      <c r="AZ24" s="287"/>
      <c r="BA24" s="286"/>
    </row>
    <row r="25" spans="5:52" ht="24.75" customHeight="1">
      <c r="E25" s="279">
        <v>4</v>
      </c>
      <c r="F25" s="687"/>
      <c r="G25" s="688"/>
      <c r="H25" s="285"/>
      <c r="I25" s="278">
        <f t="shared" si="0"/>
        <v>0</v>
      </c>
      <c r="J25" s="277"/>
      <c r="K25" s="775"/>
      <c r="L25" s="776"/>
      <c r="M25" s="463"/>
      <c r="N25" s="226"/>
      <c r="O25" s="223">
        <f t="shared" si="1"/>
        <v>0</v>
      </c>
      <c r="P25" s="227"/>
      <c r="Q25" s="226"/>
      <c r="R25" s="223">
        <f t="shared" si="2"/>
        <v>0</v>
      </c>
      <c r="S25" s="227"/>
      <c r="T25" s="226"/>
      <c r="U25" s="223">
        <f t="shared" si="3"/>
        <v>0</v>
      </c>
      <c r="V25" s="227"/>
      <c r="W25" s="226"/>
      <c r="X25" s="223">
        <f t="shared" si="4"/>
        <v>0</v>
      </c>
      <c r="Y25" s="227"/>
      <c r="Z25" s="226"/>
      <c r="AA25" s="223">
        <f t="shared" si="5"/>
        <v>0</v>
      </c>
      <c r="AB25" s="227"/>
      <c r="AC25" s="226"/>
      <c r="AD25" s="223">
        <f t="shared" si="6"/>
        <v>0</v>
      </c>
      <c r="AE25" s="227"/>
      <c r="AF25" s="226"/>
      <c r="AG25" s="223">
        <f t="shared" si="7"/>
        <v>0</v>
      </c>
      <c r="AH25" s="227"/>
      <c r="AI25" s="226"/>
      <c r="AJ25" s="223">
        <f t="shared" si="8"/>
        <v>0</v>
      </c>
      <c r="AK25" s="227"/>
      <c r="AL25" s="226"/>
      <c r="AM25" s="223">
        <f t="shared" si="9"/>
        <v>0</v>
      </c>
      <c r="AN25" s="227"/>
      <c r="AO25" s="226"/>
      <c r="AP25" s="223">
        <f t="shared" si="10"/>
        <v>0</v>
      </c>
      <c r="AQ25" s="227"/>
      <c r="AR25" s="226"/>
      <c r="AS25" s="223">
        <f t="shared" si="11"/>
        <v>0</v>
      </c>
      <c r="AT25" s="224">
        <f t="shared" si="12"/>
        <v>0</v>
      </c>
      <c r="AU25" s="223">
        <f t="shared" si="13"/>
        <v>0</v>
      </c>
      <c r="AZ25" s="267"/>
    </row>
    <row r="26" spans="5:52" ht="24.75" customHeight="1">
      <c r="E26" s="279">
        <v>5</v>
      </c>
      <c r="F26" s="687"/>
      <c r="G26" s="688"/>
      <c r="H26" s="285"/>
      <c r="I26" s="278">
        <f t="shared" si="0"/>
        <v>0</v>
      </c>
      <c r="J26" s="277"/>
      <c r="K26" s="775"/>
      <c r="L26" s="776"/>
      <c r="M26" s="463"/>
      <c r="N26" s="226"/>
      <c r="O26" s="223">
        <f t="shared" si="1"/>
        <v>0</v>
      </c>
      <c r="P26" s="227"/>
      <c r="Q26" s="226"/>
      <c r="R26" s="223">
        <f t="shared" si="2"/>
        <v>0</v>
      </c>
      <c r="S26" s="227"/>
      <c r="T26" s="226"/>
      <c r="U26" s="223">
        <f t="shared" si="3"/>
        <v>0</v>
      </c>
      <c r="V26" s="227"/>
      <c r="W26" s="226"/>
      <c r="X26" s="223">
        <f t="shared" si="4"/>
        <v>0</v>
      </c>
      <c r="Y26" s="227"/>
      <c r="Z26" s="226"/>
      <c r="AA26" s="223">
        <f t="shared" si="5"/>
        <v>0</v>
      </c>
      <c r="AB26" s="227"/>
      <c r="AC26" s="226"/>
      <c r="AD26" s="223">
        <f t="shared" si="6"/>
        <v>0</v>
      </c>
      <c r="AE26" s="227"/>
      <c r="AF26" s="226"/>
      <c r="AG26" s="223">
        <f t="shared" si="7"/>
        <v>0</v>
      </c>
      <c r="AH26" s="227"/>
      <c r="AI26" s="226"/>
      <c r="AJ26" s="223">
        <f t="shared" si="8"/>
        <v>0</v>
      </c>
      <c r="AK26" s="227"/>
      <c r="AL26" s="226"/>
      <c r="AM26" s="223">
        <f t="shared" si="9"/>
        <v>0</v>
      </c>
      <c r="AN26" s="227"/>
      <c r="AO26" s="226"/>
      <c r="AP26" s="223">
        <f t="shared" si="10"/>
        <v>0</v>
      </c>
      <c r="AQ26" s="227"/>
      <c r="AR26" s="226"/>
      <c r="AS26" s="223">
        <f t="shared" si="11"/>
        <v>0</v>
      </c>
      <c r="AT26" s="224">
        <f t="shared" si="12"/>
        <v>0</v>
      </c>
      <c r="AU26" s="223">
        <f t="shared" si="13"/>
        <v>0</v>
      </c>
      <c r="AZ26" s="267"/>
    </row>
    <row r="27" spans="5:52" ht="24.75" customHeight="1">
      <c r="E27" s="279">
        <v>6</v>
      </c>
      <c r="F27" s="687"/>
      <c r="G27" s="688"/>
      <c r="H27" s="285"/>
      <c r="I27" s="278">
        <f t="shared" si="0"/>
        <v>0</v>
      </c>
      <c r="J27" s="277"/>
      <c r="K27" s="775"/>
      <c r="L27" s="776"/>
      <c r="M27" s="463"/>
      <c r="N27" s="226"/>
      <c r="O27" s="223">
        <f t="shared" si="1"/>
        <v>0</v>
      </c>
      <c r="P27" s="227"/>
      <c r="Q27" s="226"/>
      <c r="R27" s="223">
        <f t="shared" si="2"/>
        <v>0</v>
      </c>
      <c r="S27" s="227"/>
      <c r="T27" s="226"/>
      <c r="U27" s="223">
        <f t="shared" si="3"/>
        <v>0</v>
      </c>
      <c r="V27" s="227"/>
      <c r="W27" s="226"/>
      <c r="X27" s="223">
        <f t="shared" si="4"/>
        <v>0</v>
      </c>
      <c r="Y27" s="227"/>
      <c r="Z27" s="226"/>
      <c r="AA27" s="223">
        <f t="shared" si="5"/>
        <v>0</v>
      </c>
      <c r="AB27" s="227"/>
      <c r="AC27" s="226"/>
      <c r="AD27" s="223">
        <f t="shared" si="6"/>
        <v>0</v>
      </c>
      <c r="AE27" s="227"/>
      <c r="AF27" s="226"/>
      <c r="AG27" s="223">
        <f t="shared" si="7"/>
        <v>0</v>
      </c>
      <c r="AH27" s="227"/>
      <c r="AI27" s="226"/>
      <c r="AJ27" s="223">
        <f t="shared" si="8"/>
        <v>0</v>
      </c>
      <c r="AK27" s="227"/>
      <c r="AL27" s="226"/>
      <c r="AM27" s="223">
        <f t="shared" si="9"/>
        <v>0</v>
      </c>
      <c r="AN27" s="227"/>
      <c r="AO27" s="226"/>
      <c r="AP27" s="223">
        <f t="shared" si="10"/>
        <v>0</v>
      </c>
      <c r="AQ27" s="227"/>
      <c r="AR27" s="226"/>
      <c r="AS27" s="223">
        <f t="shared" si="11"/>
        <v>0</v>
      </c>
      <c r="AT27" s="224">
        <f t="shared" si="12"/>
        <v>0</v>
      </c>
      <c r="AU27" s="223">
        <f t="shared" si="13"/>
        <v>0</v>
      </c>
      <c r="AZ27" s="267"/>
    </row>
    <row r="28" spans="5:52" ht="24.75" customHeight="1">
      <c r="E28" s="279">
        <v>7</v>
      </c>
      <c r="F28" s="687"/>
      <c r="G28" s="688"/>
      <c r="H28" s="285"/>
      <c r="I28" s="278">
        <f t="shared" si="0"/>
        <v>0</v>
      </c>
      <c r="J28" s="277"/>
      <c r="K28" s="775"/>
      <c r="L28" s="776"/>
      <c r="M28" s="463"/>
      <c r="N28" s="226"/>
      <c r="O28" s="223">
        <f t="shared" si="1"/>
        <v>0</v>
      </c>
      <c r="P28" s="227"/>
      <c r="Q28" s="226"/>
      <c r="R28" s="223">
        <f t="shared" si="2"/>
        <v>0</v>
      </c>
      <c r="S28" s="227"/>
      <c r="T28" s="226"/>
      <c r="U28" s="223">
        <f t="shared" si="3"/>
        <v>0</v>
      </c>
      <c r="V28" s="227"/>
      <c r="W28" s="226"/>
      <c r="X28" s="223">
        <f t="shared" si="4"/>
        <v>0</v>
      </c>
      <c r="Y28" s="227"/>
      <c r="Z28" s="226"/>
      <c r="AA28" s="223">
        <f t="shared" si="5"/>
        <v>0</v>
      </c>
      <c r="AB28" s="227"/>
      <c r="AC28" s="226"/>
      <c r="AD28" s="223">
        <f t="shared" si="6"/>
        <v>0</v>
      </c>
      <c r="AE28" s="227"/>
      <c r="AF28" s="226"/>
      <c r="AG28" s="223">
        <f t="shared" si="7"/>
        <v>0</v>
      </c>
      <c r="AH28" s="227"/>
      <c r="AI28" s="226"/>
      <c r="AJ28" s="223">
        <f t="shared" si="8"/>
        <v>0</v>
      </c>
      <c r="AK28" s="227"/>
      <c r="AL28" s="226"/>
      <c r="AM28" s="223">
        <f t="shared" si="9"/>
        <v>0</v>
      </c>
      <c r="AN28" s="227"/>
      <c r="AO28" s="226"/>
      <c r="AP28" s="223">
        <f t="shared" si="10"/>
        <v>0</v>
      </c>
      <c r="AQ28" s="227"/>
      <c r="AR28" s="226"/>
      <c r="AS28" s="223">
        <f t="shared" si="11"/>
        <v>0</v>
      </c>
      <c r="AT28" s="224">
        <f t="shared" si="12"/>
        <v>0</v>
      </c>
      <c r="AU28" s="223">
        <f t="shared" si="13"/>
        <v>0</v>
      </c>
      <c r="AZ28" s="267"/>
    </row>
    <row r="29" spans="5:53" ht="24.75" customHeight="1">
      <c r="E29" s="279">
        <v>8</v>
      </c>
      <c r="F29" s="687"/>
      <c r="G29" s="688"/>
      <c r="H29" s="285"/>
      <c r="I29" s="278">
        <f t="shared" si="0"/>
        <v>0</v>
      </c>
      <c r="J29" s="277"/>
      <c r="K29" s="775"/>
      <c r="L29" s="776"/>
      <c r="M29" s="463"/>
      <c r="N29" s="226"/>
      <c r="O29" s="223">
        <f t="shared" si="1"/>
        <v>0</v>
      </c>
      <c r="P29" s="227"/>
      <c r="Q29" s="226"/>
      <c r="R29" s="223">
        <f t="shared" si="2"/>
        <v>0</v>
      </c>
      <c r="S29" s="227"/>
      <c r="T29" s="226"/>
      <c r="U29" s="223">
        <f t="shared" si="3"/>
        <v>0</v>
      </c>
      <c r="V29" s="227"/>
      <c r="W29" s="226"/>
      <c r="X29" s="223">
        <f t="shared" si="4"/>
        <v>0</v>
      </c>
      <c r="Y29" s="227"/>
      <c r="Z29" s="226"/>
      <c r="AA29" s="223">
        <f t="shared" si="5"/>
        <v>0</v>
      </c>
      <c r="AB29" s="227"/>
      <c r="AC29" s="226"/>
      <c r="AD29" s="223">
        <f t="shared" si="6"/>
        <v>0</v>
      </c>
      <c r="AE29" s="227"/>
      <c r="AF29" s="226"/>
      <c r="AG29" s="223">
        <f t="shared" si="7"/>
        <v>0</v>
      </c>
      <c r="AH29" s="227"/>
      <c r="AI29" s="226"/>
      <c r="AJ29" s="223">
        <f t="shared" si="8"/>
        <v>0</v>
      </c>
      <c r="AK29" s="227"/>
      <c r="AL29" s="226"/>
      <c r="AM29" s="223">
        <f t="shared" si="9"/>
        <v>0</v>
      </c>
      <c r="AN29" s="227"/>
      <c r="AO29" s="226"/>
      <c r="AP29" s="223">
        <f t="shared" si="10"/>
        <v>0</v>
      </c>
      <c r="AQ29" s="227"/>
      <c r="AR29" s="226"/>
      <c r="AS29" s="223">
        <f t="shared" si="11"/>
        <v>0</v>
      </c>
      <c r="AT29" s="224">
        <f t="shared" si="12"/>
        <v>0</v>
      </c>
      <c r="AU29" s="223">
        <f t="shared" si="13"/>
        <v>0</v>
      </c>
      <c r="AY29" s="283"/>
      <c r="AZ29" s="774"/>
      <c r="BA29" s="723"/>
    </row>
    <row r="30" spans="5:53" ht="24.75" customHeight="1">
      <c r="E30" s="279">
        <v>9</v>
      </c>
      <c r="F30" s="687"/>
      <c r="G30" s="688"/>
      <c r="H30" s="285"/>
      <c r="I30" s="278">
        <f t="shared" si="0"/>
        <v>0</v>
      </c>
      <c r="J30" s="277"/>
      <c r="K30" s="775"/>
      <c r="L30" s="776"/>
      <c r="M30" s="463"/>
      <c r="N30" s="226"/>
      <c r="O30" s="223">
        <f t="shared" si="1"/>
        <v>0</v>
      </c>
      <c r="P30" s="227"/>
      <c r="Q30" s="226"/>
      <c r="R30" s="223">
        <f t="shared" si="2"/>
        <v>0</v>
      </c>
      <c r="S30" s="227"/>
      <c r="T30" s="226"/>
      <c r="U30" s="223">
        <f t="shared" si="3"/>
        <v>0</v>
      </c>
      <c r="V30" s="227"/>
      <c r="W30" s="226"/>
      <c r="X30" s="223">
        <f t="shared" si="4"/>
        <v>0</v>
      </c>
      <c r="Y30" s="227"/>
      <c r="Z30" s="226"/>
      <c r="AA30" s="223">
        <f t="shared" si="5"/>
        <v>0</v>
      </c>
      <c r="AB30" s="227"/>
      <c r="AC30" s="226"/>
      <c r="AD30" s="223">
        <f t="shared" si="6"/>
        <v>0</v>
      </c>
      <c r="AE30" s="227"/>
      <c r="AF30" s="226"/>
      <c r="AG30" s="223">
        <f t="shared" si="7"/>
        <v>0</v>
      </c>
      <c r="AH30" s="227"/>
      <c r="AI30" s="226"/>
      <c r="AJ30" s="223">
        <f t="shared" si="8"/>
        <v>0</v>
      </c>
      <c r="AK30" s="227"/>
      <c r="AL30" s="226"/>
      <c r="AM30" s="223">
        <f t="shared" si="9"/>
        <v>0</v>
      </c>
      <c r="AN30" s="227"/>
      <c r="AO30" s="226"/>
      <c r="AP30" s="223">
        <f t="shared" si="10"/>
        <v>0</v>
      </c>
      <c r="AQ30" s="227"/>
      <c r="AR30" s="226"/>
      <c r="AS30" s="223">
        <f t="shared" si="11"/>
        <v>0</v>
      </c>
      <c r="AT30" s="224">
        <f t="shared" si="12"/>
        <v>0</v>
      </c>
      <c r="AU30" s="223">
        <f t="shared" si="13"/>
        <v>0</v>
      </c>
      <c r="AY30" s="283"/>
      <c r="AZ30" s="774"/>
      <c r="BA30" s="723"/>
    </row>
    <row r="31" spans="5:53" ht="24.75" customHeight="1">
      <c r="E31" s="279">
        <v>10</v>
      </c>
      <c r="F31" s="687"/>
      <c r="G31" s="688"/>
      <c r="H31" s="285"/>
      <c r="I31" s="278">
        <f t="shared" si="0"/>
        <v>0</v>
      </c>
      <c r="J31" s="277"/>
      <c r="K31" s="775"/>
      <c r="L31" s="776"/>
      <c r="M31" s="463"/>
      <c r="N31" s="226"/>
      <c r="O31" s="223">
        <f t="shared" si="1"/>
        <v>0</v>
      </c>
      <c r="P31" s="227"/>
      <c r="Q31" s="226"/>
      <c r="R31" s="223">
        <f t="shared" si="2"/>
        <v>0</v>
      </c>
      <c r="S31" s="227"/>
      <c r="T31" s="226"/>
      <c r="U31" s="223">
        <f t="shared" si="3"/>
        <v>0</v>
      </c>
      <c r="V31" s="227"/>
      <c r="W31" s="226"/>
      <c r="X31" s="223">
        <f t="shared" si="4"/>
        <v>0</v>
      </c>
      <c r="Y31" s="227"/>
      <c r="Z31" s="226"/>
      <c r="AA31" s="223">
        <f t="shared" si="5"/>
        <v>0</v>
      </c>
      <c r="AB31" s="227"/>
      <c r="AC31" s="226"/>
      <c r="AD31" s="223">
        <f t="shared" si="6"/>
        <v>0</v>
      </c>
      <c r="AE31" s="227"/>
      <c r="AF31" s="226"/>
      <c r="AG31" s="223">
        <f t="shared" si="7"/>
        <v>0</v>
      </c>
      <c r="AH31" s="227"/>
      <c r="AI31" s="226"/>
      <c r="AJ31" s="223">
        <f t="shared" si="8"/>
        <v>0</v>
      </c>
      <c r="AK31" s="227"/>
      <c r="AL31" s="226"/>
      <c r="AM31" s="223">
        <f t="shared" si="9"/>
        <v>0</v>
      </c>
      <c r="AN31" s="227"/>
      <c r="AO31" s="226"/>
      <c r="AP31" s="223">
        <f t="shared" si="10"/>
        <v>0</v>
      </c>
      <c r="AQ31" s="227"/>
      <c r="AR31" s="226"/>
      <c r="AS31" s="223">
        <f t="shared" si="11"/>
        <v>0</v>
      </c>
      <c r="AT31" s="224">
        <f t="shared" si="12"/>
        <v>0</v>
      </c>
      <c r="AU31" s="223">
        <f t="shared" si="13"/>
        <v>0</v>
      </c>
      <c r="AY31" s="283"/>
      <c r="AZ31" s="284"/>
      <c r="BA31" s="283"/>
    </row>
    <row r="32" spans="3:52" ht="24.75" customHeight="1" thickBot="1">
      <c r="C32" s="716" t="s">
        <v>24</v>
      </c>
      <c r="D32" s="717"/>
      <c r="E32" s="279">
        <v>11</v>
      </c>
      <c r="F32" s="687"/>
      <c r="G32" s="688"/>
      <c r="H32" s="231"/>
      <c r="I32" s="278">
        <f t="shared" si="0"/>
        <v>0</v>
      </c>
      <c r="J32" s="277"/>
      <c r="K32" s="775"/>
      <c r="L32" s="776"/>
      <c r="M32" s="463"/>
      <c r="N32" s="226"/>
      <c r="O32" s="223">
        <f t="shared" si="1"/>
        <v>0</v>
      </c>
      <c r="P32" s="277"/>
      <c r="Q32" s="226"/>
      <c r="R32" s="223">
        <f t="shared" si="2"/>
        <v>0</v>
      </c>
      <c r="S32" s="277"/>
      <c r="T32" s="226"/>
      <c r="U32" s="223">
        <f t="shared" si="3"/>
        <v>0</v>
      </c>
      <c r="V32" s="277"/>
      <c r="W32" s="226"/>
      <c r="X32" s="223">
        <f t="shared" si="4"/>
        <v>0</v>
      </c>
      <c r="Y32" s="277"/>
      <c r="Z32" s="226"/>
      <c r="AA32" s="223">
        <f t="shared" si="5"/>
        <v>0</v>
      </c>
      <c r="AB32" s="277"/>
      <c r="AC32" s="226"/>
      <c r="AD32" s="223">
        <f t="shared" si="6"/>
        <v>0</v>
      </c>
      <c r="AE32" s="277"/>
      <c r="AF32" s="226"/>
      <c r="AG32" s="223">
        <f t="shared" si="7"/>
        <v>0</v>
      </c>
      <c r="AH32" s="277"/>
      <c r="AI32" s="226"/>
      <c r="AJ32" s="223">
        <f t="shared" si="8"/>
        <v>0</v>
      </c>
      <c r="AK32" s="277"/>
      <c r="AL32" s="226"/>
      <c r="AM32" s="223">
        <f t="shared" si="9"/>
        <v>0</v>
      </c>
      <c r="AN32" s="277"/>
      <c r="AO32" s="226"/>
      <c r="AP32" s="223">
        <f t="shared" si="10"/>
        <v>0</v>
      </c>
      <c r="AQ32" s="277"/>
      <c r="AR32" s="226"/>
      <c r="AS32" s="223">
        <f t="shared" si="11"/>
        <v>0</v>
      </c>
      <c r="AT32" s="224">
        <f t="shared" si="12"/>
        <v>0</v>
      </c>
      <c r="AU32" s="223">
        <f t="shared" si="13"/>
        <v>0</v>
      </c>
      <c r="AZ32" s="267"/>
    </row>
    <row r="33" spans="3:52" ht="24.75" customHeight="1" hidden="1">
      <c r="C33" s="280"/>
      <c r="D33" s="280"/>
      <c r="E33" s="279">
        <v>12</v>
      </c>
      <c r="F33" s="687"/>
      <c r="G33" s="688"/>
      <c r="H33" s="231"/>
      <c r="I33" s="278">
        <f t="shared" si="0"/>
        <v>0</v>
      </c>
      <c r="J33" s="277"/>
      <c r="K33" s="775"/>
      <c r="L33" s="776"/>
      <c r="M33" s="474"/>
      <c r="N33" s="226"/>
      <c r="O33" s="223">
        <f t="shared" si="1"/>
        <v>0</v>
      </c>
      <c r="P33" s="277"/>
      <c r="Q33" s="226"/>
      <c r="R33" s="223">
        <f t="shared" si="2"/>
        <v>0</v>
      </c>
      <c r="S33" s="277"/>
      <c r="T33" s="226"/>
      <c r="U33" s="223">
        <f t="shared" si="3"/>
        <v>0</v>
      </c>
      <c r="V33" s="277"/>
      <c r="W33" s="226"/>
      <c r="X33" s="223">
        <f t="shared" si="4"/>
        <v>0</v>
      </c>
      <c r="Y33" s="277"/>
      <c r="Z33" s="226"/>
      <c r="AA33" s="223">
        <f t="shared" si="5"/>
        <v>0</v>
      </c>
      <c r="AB33" s="277"/>
      <c r="AC33" s="226"/>
      <c r="AD33" s="223">
        <f t="shared" si="6"/>
        <v>0</v>
      </c>
      <c r="AE33" s="277"/>
      <c r="AF33" s="226"/>
      <c r="AG33" s="223">
        <f t="shared" si="7"/>
        <v>0</v>
      </c>
      <c r="AH33" s="277"/>
      <c r="AI33" s="226"/>
      <c r="AJ33" s="223">
        <f t="shared" si="8"/>
        <v>0</v>
      </c>
      <c r="AK33" s="277"/>
      <c r="AL33" s="226"/>
      <c r="AM33" s="223">
        <f t="shared" si="9"/>
        <v>0</v>
      </c>
      <c r="AN33" s="277"/>
      <c r="AO33" s="226"/>
      <c r="AP33" s="223">
        <f t="shared" si="10"/>
        <v>0</v>
      </c>
      <c r="AQ33" s="277"/>
      <c r="AR33" s="226"/>
      <c r="AS33" s="223">
        <f t="shared" si="11"/>
        <v>0</v>
      </c>
      <c r="AT33" s="224">
        <f t="shared" si="12"/>
        <v>0</v>
      </c>
      <c r="AU33" s="223">
        <f t="shared" si="13"/>
        <v>0</v>
      </c>
      <c r="AV33" s="282"/>
      <c r="AY33" s="281"/>
      <c r="AZ33" s="267"/>
    </row>
    <row r="34" spans="3:52" ht="24.75" customHeight="1" hidden="1">
      <c r="C34" s="280"/>
      <c r="D34" s="280"/>
      <c r="E34" s="279">
        <v>13</v>
      </c>
      <c r="F34" s="687"/>
      <c r="G34" s="688"/>
      <c r="H34" s="231"/>
      <c r="I34" s="278">
        <f t="shared" si="0"/>
        <v>0</v>
      </c>
      <c r="J34" s="277"/>
      <c r="K34" s="775"/>
      <c r="L34" s="776"/>
      <c r="M34" s="227"/>
      <c r="N34" s="226"/>
      <c r="O34" s="223">
        <f t="shared" si="1"/>
        <v>0</v>
      </c>
      <c r="P34" s="277"/>
      <c r="Q34" s="226"/>
      <c r="R34" s="223">
        <f t="shared" si="2"/>
        <v>0</v>
      </c>
      <c r="S34" s="277"/>
      <c r="T34" s="226"/>
      <c r="U34" s="223">
        <f t="shared" si="3"/>
        <v>0</v>
      </c>
      <c r="V34" s="277"/>
      <c r="W34" s="226"/>
      <c r="X34" s="223">
        <f t="shared" si="4"/>
        <v>0</v>
      </c>
      <c r="Y34" s="277"/>
      <c r="Z34" s="226"/>
      <c r="AA34" s="223">
        <f t="shared" si="5"/>
        <v>0</v>
      </c>
      <c r="AB34" s="277"/>
      <c r="AC34" s="226"/>
      <c r="AD34" s="223">
        <f t="shared" si="6"/>
        <v>0</v>
      </c>
      <c r="AE34" s="277"/>
      <c r="AF34" s="226"/>
      <c r="AG34" s="223">
        <f t="shared" si="7"/>
        <v>0</v>
      </c>
      <c r="AH34" s="277"/>
      <c r="AI34" s="226"/>
      <c r="AJ34" s="223">
        <f t="shared" si="8"/>
        <v>0</v>
      </c>
      <c r="AK34" s="277"/>
      <c r="AL34" s="226"/>
      <c r="AM34" s="223">
        <f t="shared" si="9"/>
        <v>0</v>
      </c>
      <c r="AN34" s="277"/>
      <c r="AO34" s="226"/>
      <c r="AP34" s="223">
        <f t="shared" si="10"/>
        <v>0</v>
      </c>
      <c r="AQ34" s="277"/>
      <c r="AR34" s="226"/>
      <c r="AS34" s="223">
        <f t="shared" si="11"/>
        <v>0</v>
      </c>
      <c r="AT34" s="224">
        <f t="shared" si="12"/>
        <v>0</v>
      </c>
      <c r="AU34" s="223">
        <f t="shared" si="13"/>
        <v>0</v>
      </c>
      <c r="AV34" s="282"/>
      <c r="AY34" s="281"/>
      <c r="AZ34" s="267"/>
    </row>
    <row r="35" spans="3:52" ht="24.75" customHeight="1" hidden="1">
      <c r="C35" s="280"/>
      <c r="D35" s="280"/>
      <c r="E35" s="279">
        <v>14</v>
      </c>
      <c r="F35" s="687"/>
      <c r="G35" s="688"/>
      <c r="H35" s="231"/>
      <c r="I35" s="278">
        <f t="shared" si="0"/>
        <v>0</v>
      </c>
      <c r="J35" s="277"/>
      <c r="K35" s="775"/>
      <c r="L35" s="776"/>
      <c r="M35" s="227"/>
      <c r="N35" s="226"/>
      <c r="O35" s="223">
        <f t="shared" si="1"/>
        <v>0</v>
      </c>
      <c r="P35" s="277"/>
      <c r="Q35" s="226"/>
      <c r="R35" s="223">
        <f t="shared" si="2"/>
        <v>0</v>
      </c>
      <c r="S35" s="277"/>
      <c r="T35" s="226"/>
      <c r="U35" s="223">
        <f t="shared" si="3"/>
        <v>0</v>
      </c>
      <c r="V35" s="277"/>
      <c r="W35" s="226"/>
      <c r="X35" s="223">
        <f t="shared" si="4"/>
        <v>0</v>
      </c>
      <c r="Y35" s="277"/>
      <c r="Z35" s="226"/>
      <c r="AA35" s="223">
        <f t="shared" si="5"/>
        <v>0</v>
      </c>
      <c r="AB35" s="277"/>
      <c r="AC35" s="226"/>
      <c r="AD35" s="223">
        <f t="shared" si="6"/>
        <v>0</v>
      </c>
      <c r="AE35" s="277"/>
      <c r="AF35" s="226"/>
      <c r="AG35" s="223">
        <f t="shared" si="7"/>
        <v>0</v>
      </c>
      <c r="AH35" s="277"/>
      <c r="AI35" s="226"/>
      <c r="AJ35" s="223">
        <f t="shared" si="8"/>
        <v>0</v>
      </c>
      <c r="AK35" s="277"/>
      <c r="AL35" s="226"/>
      <c r="AM35" s="223">
        <f t="shared" si="9"/>
        <v>0</v>
      </c>
      <c r="AN35" s="277"/>
      <c r="AO35" s="226"/>
      <c r="AP35" s="223">
        <f t="shared" si="10"/>
        <v>0</v>
      </c>
      <c r="AQ35" s="277"/>
      <c r="AR35" s="226"/>
      <c r="AS35" s="223">
        <f t="shared" si="11"/>
        <v>0</v>
      </c>
      <c r="AT35" s="224">
        <f t="shared" si="12"/>
        <v>0</v>
      </c>
      <c r="AU35" s="223">
        <f t="shared" si="13"/>
        <v>0</v>
      </c>
      <c r="AV35" s="282"/>
      <c r="AY35" s="281"/>
      <c r="AZ35" s="267"/>
    </row>
    <row r="36" spans="3:52" ht="24.75" customHeight="1" hidden="1">
      <c r="C36" s="280"/>
      <c r="D36" s="280"/>
      <c r="E36" s="279">
        <v>15</v>
      </c>
      <c r="F36" s="687"/>
      <c r="G36" s="688"/>
      <c r="H36" s="231"/>
      <c r="I36" s="278">
        <f t="shared" si="0"/>
        <v>0</v>
      </c>
      <c r="J36" s="277"/>
      <c r="K36" s="775"/>
      <c r="L36" s="776"/>
      <c r="M36" s="227"/>
      <c r="N36" s="226"/>
      <c r="O36" s="223">
        <f t="shared" si="1"/>
        <v>0</v>
      </c>
      <c r="P36" s="277"/>
      <c r="Q36" s="226"/>
      <c r="R36" s="223">
        <f t="shared" si="2"/>
        <v>0</v>
      </c>
      <c r="S36" s="277"/>
      <c r="T36" s="226"/>
      <c r="U36" s="223">
        <f t="shared" si="3"/>
        <v>0</v>
      </c>
      <c r="V36" s="277"/>
      <c r="W36" s="226"/>
      <c r="X36" s="223">
        <f t="shared" si="4"/>
        <v>0</v>
      </c>
      <c r="Y36" s="277"/>
      <c r="Z36" s="226"/>
      <c r="AA36" s="223">
        <f t="shared" si="5"/>
        <v>0</v>
      </c>
      <c r="AB36" s="277"/>
      <c r="AC36" s="226"/>
      <c r="AD36" s="223">
        <f t="shared" si="6"/>
        <v>0</v>
      </c>
      <c r="AE36" s="277"/>
      <c r="AF36" s="226"/>
      <c r="AG36" s="223">
        <f t="shared" si="7"/>
        <v>0</v>
      </c>
      <c r="AH36" s="277"/>
      <c r="AI36" s="226"/>
      <c r="AJ36" s="223">
        <f t="shared" si="8"/>
        <v>0</v>
      </c>
      <c r="AK36" s="277"/>
      <c r="AL36" s="226"/>
      <c r="AM36" s="223">
        <f t="shared" si="9"/>
        <v>0</v>
      </c>
      <c r="AN36" s="277"/>
      <c r="AO36" s="226"/>
      <c r="AP36" s="223">
        <f t="shared" si="10"/>
        <v>0</v>
      </c>
      <c r="AQ36" s="277"/>
      <c r="AR36" s="226"/>
      <c r="AS36" s="223">
        <f t="shared" si="11"/>
        <v>0</v>
      </c>
      <c r="AT36" s="224">
        <f t="shared" si="12"/>
        <v>0</v>
      </c>
      <c r="AU36" s="223">
        <f t="shared" si="13"/>
        <v>0</v>
      </c>
      <c r="AV36" s="282"/>
      <c r="AY36" s="281"/>
      <c r="AZ36" s="267"/>
    </row>
    <row r="37" spans="3:52" ht="24.75" customHeight="1" hidden="1">
      <c r="C37" s="280"/>
      <c r="D37" s="280"/>
      <c r="E37" s="279">
        <v>16</v>
      </c>
      <c r="F37" s="687"/>
      <c r="G37" s="688"/>
      <c r="H37" s="231"/>
      <c r="I37" s="278">
        <f t="shared" si="0"/>
        <v>0</v>
      </c>
      <c r="J37" s="277"/>
      <c r="K37" s="775"/>
      <c r="L37" s="776"/>
      <c r="M37" s="227"/>
      <c r="N37" s="226"/>
      <c r="O37" s="223">
        <f t="shared" si="1"/>
        <v>0</v>
      </c>
      <c r="P37" s="277"/>
      <c r="Q37" s="226"/>
      <c r="R37" s="223">
        <f t="shared" si="2"/>
        <v>0</v>
      </c>
      <c r="S37" s="277"/>
      <c r="T37" s="226"/>
      <c r="U37" s="223">
        <f t="shared" si="3"/>
        <v>0</v>
      </c>
      <c r="V37" s="277"/>
      <c r="W37" s="226"/>
      <c r="X37" s="223">
        <f t="shared" si="4"/>
        <v>0</v>
      </c>
      <c r="Y37" s="277"/>
      <c r="Z37" s="226"/>
      <c r="AA37" s="223">
        <f t="shared" si="5"/>
        <v>0</v>
      </c>
      <c r="AB37" s="277"/>
      <c r="AC37" s="226"/>
      <c r="AD37" s="223">
        <f t="shared" si="6"/>
        <v>0</v>
      </c>
      <c r="AE37" s="277"/>
      <c r="AF37" s="226"/>
      <c r="AG37" s="223">
        <f t="shared" si="7"/>
        <v>0</v>
      </c>
      <c r="AH37" s="277"/>
      <c r="AI37" s="226"/>
      <c r="AJ37" s="223">
        <f t="shared" si="8"/>
        <v>0</v>
      </c>
      <c r="AK37" s="277"/>
      <c r="AL37" s="226"/>
      <c r="AM37" s="223">
        <f t="shared" si="9"/>
        <v>0</v>
      </c>
      <c r="AN37" s="277"/>
      <c r="AO37" s="226"/>
      <c r="AP37" s="223">
        <f t="shared" si="10"/>
        <v>0</v>
      </c>
      <c r="AQ37" s="277"/>
      <c r="AR37" s="226"/>
      <c r="AS37" s="223">
        <f t="shared" si="11"/>
        <v>0</v>
      </c>
      <c r="AT37" s="224">
        <f t="shared" si="12"/>
        <v>0</v>
      </c>
      <c r="AU37" s="223">
        <f t="shared" si="13"/>
        <v>0</v>
      </c>
      <c r="AZ37" s="267"/>
    </row>
    <row r="38" spans="3:52" ht="24.75" customHeight="1" hidden="1">
      <c r="C38" s="280"/>
      <c r="D38" s="280"/>
      <c r="E38" s="279">
        <v>17</v>
      </c>
      <c r="F38" s="687"/>
      <c r="G38" s="688"/>
      <c r="H38" s="231"/>
      <c r="I38" s="278">
        <f t="shared" si="0"/>
        <v>0</v>
      </c>
      <c r="J38" s="277"/>
      <c r="K38" s="775"/>
      <c r="L38" s="776"/>
      <c r="M38" s="227"/>
      <c r="N38" s="226"/>
      <c r="O38" s="223">
        <f t="shared" si="1"/>
        <v>0</v>
      </c>
      <c r="P38" s="277"/>
      <c r="Q38" s="226"/>
      <c r="R38" s="223">
        <f t="shared" si="2"/>
        <v>0</v>
      </c>
      <c r="S38" s="277"/>
      <c r="T38" s="226"/>
      <c r="U38" s="223">
        <f t="shared" si="3"/>
        <v>0</v>
      </c>
      <c r="V38" s="277"/>
      <c r="W38" s="226"/>
      <c r="X38" s="223">
        <f t="shared" si="4"/>
        <v>0</v>
      </c>
      <c r="Y38" s="277"/>
      <c r="Z38" s="226"/>
      <c r="AA38" s="223">
        <f t="shared" si="5"/>
        <v>0</v>
      </c>
      <c r="AB38" s="277"/>
      <c r="AC38" s="226"/>
      <c r="AD38" s="223">
        <f t="shared" si="6"/>
        <v>0</v>
      </c>
      <c r="AE38" s="277"/>
      <c r="AF38" s="226"/>
      <c r="AG38" s="223">
        <f t="shared" si="7"/>
        <v>0</v>
      </c>
      <c r="AH38" s="277"/>
      <c r="AI38" s="226"/>
      <c r="AJ38" s="223">
        <f t="shared" si="8"/>
        <v>0</v>
      </c>
      <c r="AK38" s="277"/>
      <c r="AL38" s="226"/>
      <c r="AM38" s="223">
        <f t="shared" si="9"/>
        <v>0</v>
      </c>
      <c r="AN38" s="277"/>
      <c r="AO38" s="226"/>
      <c r="AP38" s="223">
        <f t="shared" si="10"/>
        <v>0</v>
      </c>
      <c r="AQ38" s="277"/>
      <c r="AR38" s="226"/>
      <c r="AS38" s="223">
        <f t="shared" si="11"/>
        <v>0</v>
      </c>
      <c r="AT38" s="224">
        <f t="shared" si="12"/>
        <v>0</v>
      </c>
      <c r="AU38" s="223">
        <f t="shared" si="13"/>
        <v>0</v>
      </c>
      <c r="AZ38" s="267"/>
    </row>
    <row r="39" spans="3:52" ht="24.75" customHeight="1" hidden="1">
      <c r="C39" s="280"/>
      <c r="D39" s="280"/>
      <c r="E39" s="279">
        <v>18</v>
      </c>
      <c r="F39" s="687"/>
      <c r="G39" s="688"/>
      <c r="H39" s="231"/>
      <c r="I39" s="278">
        <f t="shared" si="0"/>
        <v>0</v>
      </c>
      <c r="J39" s="273"/>
      <c r="K39" s="775"/>
      <c r="L39" s="776"/>
      <c r="M39" s="227"/>
      <c r="N39" s="226"/>
      <c r="O39" s="223">
        <f t="shared" si="1"/>
        <v>0</v>
      </c>
      <c r="P39" s="277"/>
      <c r="Q39" s="226"/>
      <c r="R39" s="223">
        <f t="shared" si="2"/>
        <v>0</v>
      </c>
      <c r="S39" s="277"/>
      <c r="T39" s="226"/>
      <c r="U39" s="223">
        <f t="shared" si="3"/>
        <v>0</v>
      </c>
      <c r="V39" s="277"/>
      <c r="W39" s="226"/>
      <c r="X39" s="223">
        <f t="shared" si="4"/>
        <v>0</v>
      </c>
      <c r="Y39" s="277"/>
      <c r="Z39" s="226"/>
      <c r="AA39" s="223">
        <f t="shared" si="5"/>
        <v>0</v>
      </c>
      <c r="AB39" s="277"/>
      <c r="AC39" s="226"/>
      <c r="AD39" s="223">
        <f t="shared" si="6"/>
        <v>0</v>
      </c>
      <c r="AE39" s="277"/>
      <c r="AF39" s="226"/>
      <c r="AG39" s="223">
        <f t="shared" si="7"/>
        <v>0</v>
      </c>
      <c r="AH39" s="277"/>
      <c r="AI39" s="226"/>
      <c r="AJ39" s="223">
        <f t="shared" si="8"/>
        <v>0</v>
      </c>
      <c r="AK39" s="277"/>
      <c r="AL39" s="226"/>
      <c r="AM39" s="223">
        <f t="shared" si="9"/>
        <v>0</v>
      </c>
      <c r="AN39" s="277"/>
      <c r="AO39" s="226"/>
      <c r="AP39" s="223">
        <f t="shared" si="10"/>
        <v>0</v>
      </c>
      <c r="AQ39" s="277"/>
      <c r="AR39" s="226"/>
      <c r="AS39" s="223">
        <f t="shared" si="11"/>
        <v>0</v>
      </c>
      <c r="AT39" s="224">
        <f t="shared" si="12"/>
        <v>0</v>
      </c>
      <c r="AU39" s="223">
        <f t="shared" si="13"/>
        <v>0</v>
      </c>
      <c r="AZ39" s="267"/>
    </row>
    <row r="40" spans="3:52" ht="24.75" customHeight="1" hidden="1">
      <c r="C40" s="280"/>
      <c r="D40" s="280"/>
      <c r="E40" s="279">
        <v>19</v>
      </c>
      <c r="F40" s="687"/>
      <c r="G40" s="688"/>
      <c r="H40" s="231"/>
      <c r="I40" s="278">
        <f t="shared" si="0"/>
        <v>0</v>
      </c>
      <c r="J40" s="273"/>
      <c r="K40" s="775"/>
      <c r="L40" s="776"/>
      <c r="M40" s="227"/>
      <c r="N40" s="226"/>
      <c r="O40" s="223">
        <f t="shared" si="1"/>
        <v>0</v>
      </c>
      <c r="P40" s="277"/>
      <c r="Q40" s="226"/>
      <c r="R40" s="223">
        <f t="shared" si="2"/>
        <v>0</v>
      </c>
      <c r="S40" s="277"/>
      <c r="T40" s="226"/>
      <c r="U40" s="223">
        <f t="shared" si="3"/>
        <v>0</v>
      </c>
      <c r="V40" s="277"/>
      <c r="W40" s="226"/>
      <c r="X40" s="223">
        <f t="shared" si="4"/>
        <v>0</v>
      </c>
      <c r="Y40" s="277"/>
      <c r="Z40" s="226"/>
      <c r="AA40" s="223">
        <f t="shared" si="5"/>
        <v>0</v>
      </c>
      <c r="AB40" s="277"/>
      <c r="AC40" s="226"/>
      <c r="AD40" s="223">
        <f t="shared" si="6"/>
        <v>0</v>
      </c>
      <c r="AE40" s="277"/>
      <c r="AF40" s="226"/>
      <c r="AG40" s="223">
        <f t="shared" si="7"/>
        <v>0</v>
      </c>
      <c r="AH40" s="277"/>
      <c r="AI40" s="226"/>
      <c r="AJ40" s="223">
        <f t="shared" si="8"/>
        <v>0</v>
      </c>
      <c r="AK40" s="277"/>
      <c r="AL40" s="226"/>
      <c r="AM40" s="223">
        <f t="shared" si="9"/>
        <v>0</v>
      </c>
      <c r="AN40" s="277"/>
      <c r="AO40" s="226"/>
      <c r="AP40" s="223">
        <f t="shared" si="10"/>
        <v>0</v>
      </c>
      <c r="AQ40" s="277"/>
      <c r="AR40" s="226"/>
      <c r="AS40" s="223">
        <f t="shared" si="11"/>
        <v>0</v>
      </c>
      <c r="AT40" s="224">
        <f t="shared" si="12"/>
        <v>0</v>
      </c>
      <c r="AU40" s="223">
        <f t="shared" si="13"/>
        <v>0</v>
      </c>
      <c r="AZ40" s="267"/>
    </row>
    <row r="41" spans="3:52" ht="24.75" customHeight="1" hidden="1">
      <c r="C41" s="280"/>
      <c r="D41" s="280"/>
      <c r="E41" s="279">
        <v>20</v>
      </c>
      <c r="F41" s="687"/>
      <c r="G41" s="688"/>
      <c r="H41" s="231"/>
      <c r="I41" s="278">
        <f t="shared" si="0"/>
        <v>0</v>
      </c>
      <c r="J41" s="273"/>
      <c r="K41" s="775"/>
      <c r="L41" s="776"/>
      <c r="M41" s="227"/>
      <c r="N41" s="226"/>
      <c r="O41" s="223">
        <f t="shared" si="1"/>
        <v>0</v>
      </c>
      <c r="P41" s="277"/>
      <c r="Q41" s="226"/>
      <c r="R41" s="223">
        <f t="shared" si="2"/>
        <v>0</v>
      </c>
      <c r="S41" s="277"/>
      <c r="T41" s="226"/>
      <c r="U41" s="223">
        <f t="shared" si="3"/>
        <v>0</v>
      </c>
      <c r="V41" s="277"/>
      <c r="W41" s="226"/>
      <c r="X41" s="223">
        <f t="shared" si="4"/>
        <v>0</v>
      </c>
      <c r="Y41" s="277"/>
      <c r="Z41" s="226"/>
      <c r="AA41" s="223">
        <f t="shared" si="5"/>
        <v>0</v>
      </c>
      <c r="AB41" s="277"/>
      <c r="AC41" s="226"/>
      <c r="AD41" s="223">
        <f t="shared" si="6"/>
        <v>0</v>
      </c>
      <c r="AE41" s="277"/>
      <c r="AF41" s="226"/>
      <c r="AG41" s="223">
        <f t="shared" si="7"/>
        <v>0</v>
      </c>
      <c r="AH41" s="277"/>
      <c r="AI41" s="226"/>
      <c r="AJ41" s="223">
        <f t="shared" si="8"/>
        <v>0</v>
      </c>
      <c r="AK41" s="277"/>
      <c r="AL41" s="226"/>
      <c r="AM41" s="223">
        <f t="shared" si="9"/>
        <v>0</v>
      </c>
      <c r="AN41" s="277"/>
      <c r="AO41" s="226"/>
      <c r="AP41" s="223">
        <f t="shared" si="10"/>
        <v>0</v>
      </c>
      <c r="AQ41" s="277"/>
      <c r="AR41" s="226"/>
      <c r="AS41" s="223">
        <f t="shared" si="11"/>
        <v>0</v>
      </c>
      <c r="AT41" s="224">
        <f t="shared" si="12"/>
        <v>0</v>
      </c>
      <c r="AU41" s="223">
        <f t="shared" si="13"/>
        <v>0</v>
      </c>
      <c r="AZ41" s="267"/>
    </row>
    <row r="42" spans="3:54" ht="24.75" customHeight="1" hidden="1" thickBot="1">
      <c r="C42" s="718"/>
      <c r="D42" s="719"/>
      <c r="E42" s="276"/>
      <c r="F42" s="692"/>
      <c r="G42" s="693"/>
      <c r="H42" s="275"/>
      <c r="I42" s="274">
        <f t="shared" si="0"/>
        <v>0</v>
      </c>
      <c r="J42" s="273"/>
      <c r="K42" s="832"/>
      <c r="L42" s="833"/>
      <c r="M42" s="272"/>
      <c r="N42" s="269"/>
      <c r="O42" s="271">
        <f t="shared" si="1"/>
        <v>0</v>
      </c>
      <c r="P42" s="270"/>
      <c r="Q42" s="269"/>
      <c r="R42" s="233">
        <f t="shared" si="2"/>
        <v>0</v>
      </c>
      <c r="S42" s="270"/>
      <c r="T42" s="269"/>
      <c r="U42" s="233">
        <f t="shared" si="3"/>
        <v>0</v>
      </c>
      <c r="V42" s="270"/>
      <c r="W42" s="269"/>
      <c r="X42" s="233">
        <f t="shared" si="4"/>
        <v>0</v>
      </c>
      <c r="Y42" s="270"/>
      <c r="Z42" s="269"/>
      <c r="AA42" s="233">
        <f t="shared" si="5"/>
        <v>0</v>
      </c>
      <c r="AB42" s="270"/>
      <c r="AC42" s="269"/>
      <c r="AD42" s="233">
        <f t="shared" si="6"/>
        <v>0</v>
      </c>
      <c r="AE42" s="270"/>
      <c r="AF42" s="269"/>
      <c r="AG42" s="233">
        <f t="shared" si="7"/>
        <v>0</v>
      </c>
      <c r="AH42" s="270"/>
      <c r="AI42" s="269"/>
      <c r="AJ42" s="233">
        <f t="shared" si="8"/>
        <v>0</v>
      </c>
      <c r="AK42" s="270"/>
      <c r="AL42" s="269"/>
      <c r="AM42" s="233">
        <f t="shared" si="9"/>
        <v>0</v>
      </c>
      <c r="AN42" s="270"/>
      <c r="AO42" s="269"/>
      <c r="AP42" s="233">
        <f t="shared" si="10"/>
        <v>0</v>
      </c>
      <c r="AQ42" s="270"/>
      <c r="AR42" s="269"/>
      <c r="AS42" s="233">
        <f t="shared" si="11"/>
        <v>0</v>
      </c>
      <c r="AT42" s="268">
        <f t="shared" si="12"/>
        <v>0</v>
      </c>
      <c r="AU42" s="233">
        <f>N42+R42+U42+X42+AA42+AD42+AG42+AJ42+AM42+AP42+AS42</f>
        <v>0</v>
      </c>
      <c r="AZ42" s="267"/>
      <c r="BB42" s="266"/>
    </row>
    <row r="43" spans="3:54" s="173" customFormat="1" ht="18" customHeight="1" thickBot="1">
      <c r="C43" s="718" t="s">
        <v>24</v>
      </c>
      <c r="D43" s="719"/>
      <c r="E43" s="834" t="s">
        <v>123</v>
      </c>
      <c r="F43" s="835"/>
      <c r="G43" s="836"/>
      <c r="H43" s="737">
        <f>SUM(H22:H42)</f>
        <v>0</v>
      </c>
      <c r="I43" s="740">
        <f>SUM(I22:I42)</f>
        <v>0</v>
      </c>
      <c r="J43" s="743">
        <f>SUM(J22:J42)</f>
        <v>0</v>
      </c>
      <c r="K43" s="843"/>
      <c r="L43" s="844"/>
      <c r="M43" s="849">
        <f aca="true" t="shared" si="14" ref="M43:AD43">SUM(M22:M42)</f>
        <v>0</v>
      </c>
      <c r="N43" s="852">
        <f t="shared" si="14"/>
        <v>0</v>
      </c>
      <c r="O43" s="746">
        <f t="shared" si="14"/>
        <v>0</v>
      </c>
      <c r="P43" s="477">
        <f t="shared" si="14"/>
        <v>0</v>
      </c>
      <c r="Q43" s="207">
        <f t="shared" si="14"/>
        <v>0</v>
      </c>
      <c r="R43" s="203">
        <f t="shared" si="14"/>
        <v>0</v>
      </c>
      <c r="S43" s="477">
        <f t="shared" si="14"/>
        <v>0</v>
      </c>
      <c r="T43" s="207">
        <f t="shared" si="14"/>
        <v>0</v>
      </c>
      <c r="U43" s="203">
        <f t="shared" si="14"/>
        <v>0</v>
      </c>
      <c r="V43" s="477">
        <f t="shared" si="14"/>
        <v>0</v>
      </c>
      <c r="W43" s="207">
        <f t="shared" si="14"/>
        <v>0</v>
      </c>
      <c r="X43" s="203">
        <f t="shared" si="14"/>
        <v>0</v>
      </c>
      <c r="Y43" s="477">
        <f t="shared" si="14"/>
        <v>0</v>
      </c>
      <c r="Z43" s="207">
        <f t="shared" si="14"/>
        <v>0</v>
      </c>
      <c r="AA43" s="203">
        <f t="shared" si="14"/>
        <v>0</v>
      </c>
      <c r="AB43" s="477">
        <f t="shared" si="14"/>
        <v>0</v>
      </c>
      <c r="AC43" s="207">
        <f t="shared" si="14"/>
        <v>0</v>
      </c>
      <c r="AD43" s="203">
        <f t="shared" si="14"/>
        <v>0</v>
      </c>
      <c r="AE43" s="477">
        <f aca="true" t="shared" si="15" ref="AE43:AP43">SUM(AE22:AE42)</f>
        <v>0</v>
      </c>
      <c r="AF43" s="207">
        <f t="shared" si="15"/>
        <v>0</v>
      </c>
      <c r="AG43" s="203">
        <f t="shared" si="15"/>
        <v>0</v>
      </c>
      <c r="AH43" s="477">
        <f t="shared" si="15"/>
        <v>0</v>
      </c>
      <c r="AI43" s="207">
        <f t="shared" si="15"/>
        <v>0</v>
      </c>
      <c r="AJ43" s="203">
        <f t="shared" si="15"/>
        <v>0</v>
      </c>
      <c r="AK43" s="477">
        <f t="shared" si="15"/>
        <v>0</v>
      </c>
      <c r="AL43" s="207">
        <f t="shared" si="15"/>
        <v>0</v>
      </c>
      <c r="AM43" s="203">
        <f t="shared" si="15"/>
        <v>0</v>
      </c>
      <c r="AN43" s="265">
        <f t="shared" si="15"/>
        <v>0</v>
      </c>
      <c r="AO43" s="264">
        <f t="shared" si="15"/>
        <v>0</v>
      </c>
      <c r="AP43" s="181">
        <f t="shared" si="15"/>
        <v>0</v>
      </c>
      <c r="AQ43" s="265">
        <f>SUM(AQ22:AQ42)</f>
        <v>0</v>
      </c>
      <c r="AR43" s="264">
        <f>SUM(AR22:AR42)</f>
        <v>0</v>
      </c>
      <c r="AS43" s="181">
        <f>SUM(AS22:AS42)</f>
        <v>0</v>
      </c>
      <c r="AT43" s="182">
        <f>SUM(AT22:AT42)</f>
        <v>0</v>
      </c>
      <c r="AU43" s="181">
        <f>SUM(AU22:AU42)</f>
        <v>0</v>
      </c>
      <c r="AV43" s="179"/>
      <c r="AZ43" s="174"/>
      <c r="BB43" s="174"/>
    </row>
    <row r="44" spans="3:54" s="173" customFormat="1" ht="12.75" customHeight="1">
      <c r="C44" s="464"/>
      <c r="D44" s="479"/>
      <c r="E44" s="837"/>
      <c r="F44" s="838"/>
      <c r="G44" s="839"/>
      <c r="H44" s="738"/>
      <c r="I44" s="741"/>
      <c r="J44" s="744"/>
      <c r="K44" s="845"/>
      <c r="L44" s="846"/>
      <c r="M44" s="850"/>
      <c r="N44" s="853"/>
      <c r="O44" s="747"/>
      <c r="P44" s="689" t="s">
        <v>238</v>
      </c>
      <c r="Q44" s="690"/>
      <c r="R44" s="691"/>
      <c r="S44" s="768" t="s">
        <v>239</v>
      </c>
      <c r="T44" s="769"/>
      <c r="U44" s="769"/>
      <c r="V44" s="769"/>
      <c r="W44" s="769"/>
      <c r="X44" s="769"/>
      <c r="Y44" s="769"/>
      <c r="Z44" s="769"/>
      <c r="AA44" s="769"/>
      <c r="AB44" s="769"/>
      <c r="AC44" s="769"/>
      <c r="AD44" s="769"/>
      <c r="AE44" s="769"/>
      <c r="AF44" s="769"/>
      <c r="AG44" s="769"/>
      <c r="AH44" s="769"/>
      <c r="AI44" s="769"/>
      <c r="AJ44" s="769"/>
      <c r="AK44" s="769"/>
      <c r="AL44" s="769"/>
      <c r="AM44" s="770"/>
      <c r="AN44" s="340"/>
      <c r="AO44" s="494"/>
      <c r="AP44" s="495"/>
      <c r="AQ44" s="340"/>
      <c r="AR44" s="494"/>
      <c r="AS44" s="495"/>
      <c r="AT44" s="483"/>
      <c r="AU44" s="480"/>
      <c r="AV44" s="179"/>
      <c r="AZ44" s="174"/>
      <c r="BB44" s="174"/>
    </row>
    <row r="45" spans="3:54" s="173" customFormat="1" ht="18" customHeight="1" thickBot="1">
      <c r="C45" s="464"/>
      <c r="D45" s="479"/>
      <c r="E45" s="840"/>
      <c r="F45" s="841"/>
      <c r="G45" s="842"/>
      <c r="H45" s="739"/>
      <c r="I45" s="742"/>
      <c r="J45" s="745"/>
      <c r="K45" s="847"/>
      <c r="L45" s="848"/>
      <c r="M45" s="851"/>
      <c r="N45" s="854"/>
      <c r="O45" s="748"/>
      <c r="P45" s="481">
        <f>P43+S43+V43+Y43+AB43+AE43+AH43+AK43+AN43+AQ43</f>
        <v>0</v>
      </c>
      <c r="Q45" s="482">
        <f>Q43+T43+W43+Z43+AC43+AF43+AI43+AL43+AO43+AR43</f>
        <v>0</v>
      </c>
      <c r="R45" s="480">
        <f>SUM(P45:Q45)</f>
        <v>0</v>
      </c>
      <c r="S45" s="771"/>
      <c r="T45" s="772"/>
      <c r="U45" s="772"/>
      <c r="V45" s="772"/>
      <c r="W45" s="772"/>
      <c r="X45" s="772"/>
      <c r="Y45" s="772"/>
      <c r="Z45" s="772"/>
      <c r="AA45" s="772"/>
      <c r="AB45" s="772"/>
      <c r="AC45" s="772"/>
      <c r="AD45" s="772"/>
      <c r="AE45" s="772"/>
      <c r="AF45" s="772"/>
      <c r="AG45" s="772"/>
      <c r="AH45" s="772"/>
      <c r="AI45" s="772"/>
      <c r="AJ45" s="772"/>
      <c r="AK45" s="772"/>
      <c r="AL45" s="772"/>
      <c r="AM45" s="773"/>
      <c r="AN45" s="340"/>
      <c r="AO45" s="494"/>
      <c r="AP45" s="495"/>
      <c r="AQ45" s="340"/>
      <c r="AR45" s="494"/>
      <c r="AS45" s="495"/>
      <c r="AT45" s="483"/>
      <c r="AU45" s="480"/>
      <c r="AV45" s="179"/>
      <c r="AZ45" s="174"/>
      <c r="BB45" s="174"/>
    </row>
    <row r="46" spans="5:54" s="173" customFormat="1" ht="18" customHeight="1">
      <c r="E46" s="642" t="s">
        <v>122</v>
      </c>
      <c r="F46" s="643"/>
      <c r="G46" s="644"/>
      <c r="H46" s="488"/>
      <c r="I46" s="489"/>
      <c r="J46" s="490"/>
      <c r="K46" s="669"/>
      <c r="L46" s="670"/>
      <c r="M46" s="486">
        <f>IF($H43=0,,ROUNDDOWN(M43/$H43,5))</f>
        <v>0</v>
      </c>
      <c r="N46" s="491">
        <f>IF($H43=0,,ROUNDDOWN(N43/$H43,5))</f>
        <v>0</v>
      </c>
      <c r="O46" s="492">
        <f>SUM(L46:N46)</f>
        <v>0</v>
      </c>
      <c r="P46" s="493">
        <f>IF($H43=0,,ROUNDDOWN(P45/$H43,5))</f>
        <v>0</v>
      </c>
      <c r="Q46" s="491">
        <f>IF($H43=0,,ROUNDDOWN(Q45/$H43,5))</f>
        <v>0</v>
      </c>
      <c r="R46" s="492">
        <f>SUM(P46:Q46)</f>
        <v>0</v>
      </c>
      <c r="S46" s="496"/>
      <c r="T46" s="497"/>
      <c r="U46" s="498"/>
      <c r="V46" s="496"/>
      <c r="W46" s="497"/>
      <c r="X46" s="498"/>
      <c r="Y46" s="496"/>
      <c r="Z46" s="497"/>
      <c r="AA46" s="498"/>
      <c r="AB46" s="496"/>
      <c r="AC46" s="497"/>
      <c r="AD46" s="498"/>
      <c r="AE46" s="496"/>
      <c r="AF46" s="497"/>
      <c r="AG46" s="498"/>
      <c r="AH46" s="496"/>
      <c r="AI46" s="497"/>
      <c r="AJ46" s="498"/>
      <c r="AK46" s="496"/>
      <c r="AL46" s="497"/>
      <c r="AM46" s="498"/>
      <c r="AN46" s="496"/>
      <c r="AO46" s="497"/>
      <c r="AP46" s="498"/>
      <c r="AQ46" s="496"/>
      <c r="AR46" s="497"/>
      <c r="AS46" s="498"/>
      <c r="AT46" s="470">
        <f>M46</f>
        <v>0</v>
      </c>
      <c r="AU46" s="492">
        <f>N46+R46</f>
        <v>0</v>
      </c>
      <c r="AV46" s="179"/>
      <c r="AZ46" s="174"/>
      <c r="BB46" s="174"/>
    </row>
    <row r="47" spans="5:52" s="173" customFormat="1" ht="24.75" customHeight="1" thickBot="1">
      <c r="E47" s="645" t="s">
        <v>121</v>
      </c>
      <c r="F47" s="646"/>
      <c r="G47" s="647"/>
      <c r="H47" s="263">
        <f>O47+R47</f>
        <v>0</v>
      </c>
      <c r="I47" s="262"/>
      <c r="J47" s="261"/>
      <c r="K47" s="735"/>
      <c r="L47" s="736"/>
      <c r="M47" s="487">
        <f>ROUND(M46,4)</f>
        <v>0</v>
      </c>
      <c r="N47" s="258">
        <f>ROUND(N46,4)</f>
        <v>0</v>
      </c>
      <c r="O47" s="260">
        <f>SUM(L47:N47)</f>
        <v>0</v>
      </c>
      <c r="P47" s="259">
        <f>ROUND(P46,4)</f>
        <v>0</v>
      </c>
      <c r="Q47" s="258">
        <f>ROUND(Q46,4)</f>
        <v>0</v>
      </c>
      <c r="R47" s="256">
        <f>SUM(P47:Q47)</f>
        <v>0</v>
      </c>
      <c r="S47" s="499"/>
      <c r="T47" s="500"/>
      <c r="U47" s="501"/>
      <c r="V47" s="499"/>
      <c r="W47" s="500"/>
      <c r="X47" s="501"/>
      <c r="Y47" s="499"/>
      <c r="Z47" s="500"/>
      <c r="AA47" s="501"/>
      <c r="AB47" s="499"/>
      <c r="AC47" s="500"/>
      <c r="AD47" s="501"/>
      <c r="AE47" s="499"/>
      <c r="AF47" s="500"/>
      <c r="AG47" s="501"/>
      <c r="AH47" s="499"/>
      <c r="AI47" s="500"/>
      <c r="AJ47" s="501"/>
      <c r="AK47" s="499"/>
      <c r="AL47" s="500"/>
      <c r="AM47" s="501"/>
      <c r="AN47" s="499"/>
      <c r="AO47" s="500"/>
      <c r="AP47" s="501"/>
      <c r="AQ47" s="499"/>
      <c r="AR47" s="500"/>
      <c r="AS47" s="501"/>
      <c r="AT47" s="257">
        <f>M47</f>
        <v>0</v>
      </c>
      <c r="AU47" s="256">
        <f>N47+R47</f>
        <v>0</v>
      </c>
      <c r="AV47" s="254"/>
      <c r="AY47" s="253"/>
      <c r="AZ47" s="252"/>
    </row>
    <row r="48" spans="5:52" s="173" customFormat="1" ht="19.5" customHeight="1">
      <c r="E48" s="255" t="s">
        <v>120</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4"/>
      <c r="AY48" s="253"/>
      <c r="AZ48" s="252"/>
    </row>
    <row r="49" spans="5:47" ht="24.75" customHeight="1">
      <c r="E49" s="191"/>
      <c r="F49" s="191"/>
      <c r="G49" s="191"/>
      <c r="H49" s="192"/>
      <c r="I49" s="193"/>
      <c r="J49" s="251"/>
      <c r="K49" s="251"/>
      <c r="L49" s="251"/>
      <c r="M49" s="193"/>
      <c r="N49" s="196"/>
      <c r="O49" s="250"/>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row>
    <row r="50" spans="5:47" ht="30" customHeight="1">
      <c r="E50" s="831" t="s">
        <v>243</v>
      </c>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row>
    <row r="51" spans="5:47" ht="4.5" customHeight="1" thickBot="1">
      <c r="E51" s="191"/>
      <c r="F51" s="191"/>
      <c r="G51" s="191"/>
      <c r="H51" s="212"/>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row>
    <row r="52" spans="5:52" s="173" customFormat="1" ht="36" customHeight="1">
      <c r="E52" s="412" t="s">
        <v>199</v>
      </c>
      <c r="F52" s="249" t="s">
        <v>224</v>
      </c>
      <c r="G52" s="459" t="s">
        <v>173</v>
      </c>
      <c r="H52" s="248"/>
      <c r="I52" s="247"/>
      <c r="J52" s="246"/>
      <c r="K52" s="677"/>
      <c r="L52" s="678"/>
      <c r="M52" s="472">
        <f>ROUNDDOWN($H52*M$47,0)</f>
        <v>0</v>
      </c>
      <c r="N52" s="243">
        <f>ROUNDUP($H52*N$47,0)</f>
        <v>0</v>
      </c>
      <c r="O52" s="245">
        <f>M52+N52</f>
        <v>0</v>
      </c>
      <c r="P52" s="244">
        <f>ROUNDDOWN($H52*P$47,0)</f>
        <v>0</v>
      </c>
      <c r="Q52" s="243">
        <f>ROUNDUP($H52*Q$47,0)</f>
        <v>0</v>
      </c>
      <c r="R52" s="241">
        <f>P52+Q52</f>
        <v>0</v>
      </c>
      <c r="S52" s="502"/>
      <c r="T52" s="503"/>
      <c r="U52" s="504"/>
      <c r="V52" s="502"/>
      <c r="W52" s="503"/>
      <c r="X52" s="504"/>
      <c r="Y52" s="502"/>
      <c r="Z52" s="503"/>
      <c r="AA52" s="504"/>
      <c r="AB52" s="502"/>
      <c r="AC52" s="503"/>
      <c r="AD52" s="504"/>
      <c r="AE52" s="502"/>
      <c r="AF52" s="503"/>
      <c r="AG52" s="504"/>
      <c r="AH52" s="502"/>
      <c r="AI52" s="503"/>
      <c r="AJ52" s="504"/>
      <c r="AK52" s="502"/>
      <c r="AL52" s="503"/>
      <c r="AM52" s="504"/>
      <c r="AN52" s="502"/>
      <c r="AO52" s="503"/>
      <c r="AP52" s="504"/>
      <c r="AQ52" s="502"/>
      <c r="AR52" s="503"/>
      <c r="AS52" s="504"/>
      <c r="AT52" s="242">
        <f>M52</f>
        <v>0</v>
      </c>
      <c r="AU52" s="241">
        <f>N52+R52</f>
        <v>0</v>
      </c>
      <c r="AV52" s="179"/>
      <c r="AZ52" s="174"/>
    </row>
    <row r="53" spans="1:52" s="173" customFormat="1" ht="36" customHeight="1">
      <c r="A53" s="240"/>
      <c r="B53" s="240"/>
      <c r="C53" s="239"/>
      <c r="E53" s="413">
        <v>2</v>
      </c>
      <c r="F53" s="238" t="s">
        <v>225</v>
      </c>
      <c r="G53" s="460" t="s">
        <v>221</v>
      </c>
      <c r="H53" s="237"/>
      <c r="I53" s="230"/>
      <c r="J53" s="229"/>
      <c r="K53" s="679"/>
      <c r="L53" s="680"/>
      <c r="M53" s="473">
        <f>ROUNDDOWN($H53*M$47,0)</f>
        <v>0</v>
      </c>
      <c r="N53" s="234">
        <f>ROUNDUP($H53*N$47,0)</f>
        <v>0</v>
      </c>
      <c r="O53" s="236">
        <f>M53+N53</f>
        <v>0</v>
      </c>
      <c r="P53" s="235">
        <f>ROUNDDOWN($H53*P$47,0)</f>
        <v>0</v>
      </c>
      <c r="Q53" s="234">
        <f>ROUNDUP($H53*Q$47,0)</f>
        <v>0</v>
      </c>
      <c r="R53" s="233">
        <f>P53+Q53</f>
        <v>0</v>
      </c>
      <c r="S53" s="505"/>
      <c r="T53" s="506"/>
      <c r="U53" s="507"/>
      <c r="V53" s="505"/>
      <c r="W53" s="506"/>
      <c r="X53" s="507"/>
      <c r="Y53" s="505"/>
      <c r="Z53" s="506"/>
      <c r="AA53" s="507"/>
      <c r="AB53" s="505"/>
      <c r="AC53" s="506"/>
      <c r="AD53" s="507"/>
      <c r="AE53" s="505"/>
      <c r="AF53" s="506"/>
      <c r="AG53" s="507"/>
      <c r="AH53" s="505"/>
      <c r="AI53" s="506"/>
      <c r="AJ53" s="507"/>
      <c r="AK53" s="505"/>
      <c r="AL53" s="506"/>
      <c r="AM53" s="507"/>
      <c r="AN53" s="505"/>
      <c r="AO53" s="506"/>
      <c r="AP53" s="507"/>
      <c r="AQ53" s="505"/>
      <c r="AR53" s="506"/>
      <c r="AS53" s="507"/>
      <c r="AT53" s="224">
        <f>M53</f>
        <v>0</v>
      </c>
      <c r="AU53" s="223">
        <f>N53+R53</f>
        <v>0</v>
      </c>
      <c r="AV53" s="179"/>
      <c r="AZ53" s="174"/>
    </row>
    <row r="54" spans="5:52" s="173" customFormat="1" ht="36" customHeight="1">
      <c r="E54" s="414">
        <v>3</v>
      </c>
      <c r="F54" s="232"/>
      <c r="G54" s="461" t="s">
        <v>222</v>
      </c>
      <c r="H54" s="231"/>
      <c r="I54" s="230"/>
      <c r="J54" s="229"/>
      <c r="K54" s="679"/>
      <c r="L54" s="680"/>
      <c r="M54" s="474"/>
      <c r="N54" s="228"/>
      <c r="O54" s="223">
        <f>M54+N54</f>
        <v>0</v>
      </c>
      <c r="P54" s="227"/>
      <c r="Q54" s="226"/>
      <c r="R54" s="225">
        <f>P54+Q54</f>
        <v>0</v>
      </c>
      <c r="S54" s="505"/>
      <c r="T54" s="506"/>
      <c r="U54" s="508"/>
      <c r="V54" s="505"/>
      <c r="W54" s="506"/>
      <c r="X54" s="508"/>
      <c r="Y54" s="505"/>
      <c r="Z54" s="506"/>
      <c r="AA54" s="508"/>
      <c r="AB54" s="505"/>
      <c r="AC54" s="506"/>
      <c r="AD54" s="508"/>
      <c r="AE54" s="505"/>
      <c r="AF54" s="506"/>
      <c r="AG54" s="508"/>
      <c r="AH54" s="505"/>
      <c r="AI54" s="506"/>
      <c r="AJ54" s="508"/>
      <c r="AK54" s="505"/>
      <c r="AL54" s="506"/>
      <c r="AM54" s="508"/>
      <c r="AN54" s="505"/>
      <c r="AO54" s="506"/>
      <c r="AP54" s="508"/>
      <c r="AQ54" s="505"/>
      <c r="AR54" s="506"/>
      <c r="AS54" s="508"/>
      <c r="AT54" s="224">
        <f>M54</f>
        <v>0</v>
      </c>
      <c r="AU54" s="223">
        <f>N54+R54</f>
        <v>0</v>
      </c>
      <c r="AV54" s="179"/>
      <c r="AZ54" s="174"/>
    </row>
    <row r="55" spans="5:52" s="173" customFormat="1" ht="36" customHeight="1" thickBot="1">
      <c r="E55" s="415">
        <v>4</v>
      </c>
      <c r="F55" s="222"/>
      <c r="G55" s="462" t="s">
        <v>223</v>
      </c>
      <c r="H55" s="221"/>
      <c r="I55" s="220"/>
      <c r="J55" s="219"/>
      <c r="K55" s="681"/>
      <c r="L55" s="682"/>
      <c r="M55" s="475"/>
      <c r="N55" s="218"/>
      <c r="O55" s="213">
        <f>M55+N55</f>
        <v>0</v>
      </c>
      <c r="P55" s="217"/>
      <c r="Q55" s="216"/>
      <c r="R55" s="215">
        <f>P55+Q55</f>
        <v>0</v>
      </c>
      <c r="S55" s="509"/>
      <c r="T55" s="510"/>
      <c r="U55" s="511"/>
      <c r="V55" s="509"/>
      <c r="W55" s="510"/>
      <c r="X55" s="511"/>
      <c r="Y55" s="509"/>
      <c r="Z55" s="510"/>
      <c r="AA55" s="511"/>
      <c r="AB55" s="509"/>
      <c r="AC55" s="510"/>
      <c r="AD55" s="511"/>
      <c r="AE55" s="509"/>
      <c r="AF55" s="510"/>
      <c r="AG55" s="511"/>
      <c r="AH55" s="509"/>
      <c r="AI55" s="510"/>
      <c r="AJ55" s="511"/>
      <c r="AK55" s="509"/>
      <c r="AL55" s="510"/>
      <c r="AM55" s="511"/>
      <c r="AN55" s="509"/>
      <c r="AO55" s="510"/>
      <c r="AP55" s="511"/>
      <c r="AQ55" s="509"/>
      <c r="AR55" s="510"/>
      <c r="AS55" s="511"/>
      <c r="AT55" s="214">
        <f>M55</f>
        <v>0</v>
      </c>
      <c r="AU55" s="213">
        <f>N55+R55</f>
        <v>0</v>
      </c>
      <c r="AV55" s="179"/>
      <c r="AZ55" s="174"/>
    </row>
    <row r="56" spans="5:47" ht="24.75" customHeight="1">
      <c r="E56" s="191"/>
      <c r="F56" s="191"/>
      <c r="G56" s="191"/>
      <c r="H56" s="192"/>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row>
    <row r="57" spans="5:47" ht="17.25" customHeight="1">
      <c r="E57" s="194" t="s">
        <v>119</v>
      </c>
      <c r="F57" s="191"/>
      <c r="G57" s="191"/>
      <c r="H57" s="212"/>
      <c r="I57" s="190"/>
      <c r="J57" s="190"/>
      <c r="K57" s="190"/>
      <c r="L57" s="190"/>
      <c r="M57" s="211"/>
      <c r="N57" s="190"/>
      <c r="O57" s="190"/>
      <c r="P57" s="211"/>
      <c r="Q57" s="190"/>
      <c r="R57" s="190"/>
      <c r="S57" s="211"/>
      <c r="T57" s="190"/>
      <c r="U57" s="190"/>
      <c r="V57" s="211"/>
      <c r="W57" s="190"/>
      <c r="X57" s="190"/>
      <c r="Y57" s="211"/>
      <c r="Z57" s="190"/>
      <c r="AA57" s="190"/>
      <c r="AB57" s="211"/>
      <c r="AC57" s="190"/>
      <c r="AD57" s="190"/>
      <c r="AE57" s="211"/>
      <c r="AF57" s="190"/>
      <c r="AG57" s="190"/>
      <c r="AH57" s="211"/>
      <c r="AI57" s="190"/>
      <c r="AJ57" s="190"/>
      <c r="AK57" s="211"/>
      <c r="AL57" s="190"/>
      <c r="AM57" s="190"/>
      <c r="AN57" s="211"/>
      <c r="AO57" s="190"/>
      <c r="AP57" s="190"/>
      <c r="AQ57" s="211"/>
      <c r="AR57" s="190"/>
      <c r="AS57" s="190"/>
      <c r="AT57" s="190"/>
      <c r="AU57" s="190"/>
    </row>
    <row r="58" spans="5:47" ht="4.5" customHeight="1" thickBot="1">
      <c r="E58" s="194"/>
      <c r="F58" s="191"/>
      <c r="G58" s="191"/>
      <c r="H58" s="212"/>
      <c r="I58" s="190"/>
      <c r="J58" s="190"/>
      <c r="K58" s="190"/>
      <c r="L58" s="190"/>
      <c r="M58" s="211"/>
      <c r="N58" s="190"/>
      <c r="O58" s="190"/>
      <c r="P58" s="211"/>
      <c r="Q58" s="190"/>
      <c r="R58" s="190"/>
      <c r="S58" s="211"/>
      <c r="T58" s="190"/>
      <c r="U58" s="190"/>
      <c r="V58" s="211"/>
      <c r="W58" s="190"/>
      <c r="X58" s="190"/>
      <c r="Y58" s="211"/>
      <c r="Z58" s="190"/>
      <c r="AA58" s="190"/>
      <c r="AB58" s="211"/>
      <c r="AC58" s="190"/>
      <c r="AD58" s="190"/>
      <c r="AE58" s="211"/>
      <c r="AF58" s="190"/>
      <c r="AG58" s="190"/>
      <c r="AH58" s="211"/>
      <c r="AI58" s="190"/>
      <c r="AJ58" s="190"/>
      <c r="AK58" s="211"/>
      <c r="AL58" s="190"/>
      <c r="AM58" s="190"/>
      <c r="AN58" s="211"/>
      <c r="AO58" s="190"/>
      <c r="AP58" s="190"/>
      <c r="AQ58" s="211"/>
      <c r="AR58" s="190"/>
      <c r="AS58" s="190"/>
      <c r="AT58" s="190"/>
      <c r="AU58" s="190"/>
    </row>
    <row r="59" spans="5:52" s="173" customFormat="1" ht="36" customHeight="1" thickBot="1">
      <c r="E59" s="648" t="s">
        <v>118</v>
      </c>
      <c r="F59" s="649"/>
      <c r="G59" s="650"/>
      <c r="H59" s="210">
        <f>+H43+H52+H53+H54+H55</f>
        <v>0</v>
      </c>
      <c r="I59" s="209"/>
      <c r="J59" s="208"/>
      <c r="K59" s="659"/>
      <c r="L59" s="660"/>
      <c r="M59" s="476">
        <f>M43+M52+M53+M54+M55</f>
        <v>0</v>
      </c>
      <c r="N59" s="205">
        <f>N43+N52+N53+N54+N55</f>
        <v>0</v>
      </c>
      <c r="O59" s="207">
        <f>M59+N59</f>
        <v>0</v>
      </c>
      <c r="P59" s="206">
        <f>P45+P52+P53+P54+P55</f>
        <v>0</v>
      </c>
      <c r="Q59" s="205">
        <f>Q45+Q52+Q53+Q54+Q55</f>
        <v>0</v>
      </c>
      <c r="R59" s="203">
        <f>P59+Q59</f>
        <v>0</v>
      </c>
      <c r="S59" s="512"/>
      <c r="T59" s="513"/>
      <c r="U59" s="514"/>
      <c r="V59" s="512"/>
      <c r="W59" s="513"/>
      <c r="X59" s="514"/>
      <c r="Y59" s="512"/>
      <c r="Z59" s="513"/>
      <c r="AA59" s="514"/>
      <c r="AB59" s="512"/>
      <c r="AC59" s="513"/>
      <c r="AD59" s="514"/>
      <c r="AE59" s="512"/>
      <c r="AF59" s="513"/>
      <c r="AG59" s="514"/>
      <c r="AH59" s="512"/>
      <c r="AI59" s="513"/>
      <c r="AJ59" s="514"/>
      <c r="AK59" s="512"/>
      <c r="AL59" s="513"/>
      <c r="AM59" s="514"/>
      <c r="AN59" s="512"/>
      <c r="AO59" s="513"/>
      <c r="AP59" s="514"/>
      <c r="AQ59" s="512"/>
      <c r="AR59" s="513"/>
      <c r="AS59" s="514"/>
      <c r="AT59" s="204">
        <f>M59</f>
        <v>0</v>
      </c>
      <c r="AU59" s="203">
        <f>N59+R59</f>
        <v>0</v>
      </c>
      <c r="AV59" s="179"/>
      <c r="AZ59" s="202"/>
    </row>
    <row r="60" spans="5:53" s="173" customFormat="1" ht="19.5" customHeight="1" thickBot="1">
      <c r="E60" s="634" t="s">
        <v>117</v>
      </c>
      <c r="F60" s="635"/>
      <c r="G60" s="636"/>
      <c r="H60" s="201">
        <f>ROUND(+H59*$K$3,0)</f>
        <v>0</v>
      </c>
      <c r="I60" s="200"/>
      <c r="J60" s="199"/>
      <c r="K60" s="199"/>
      <c r="L60" s="199"/>
      <c r="M60" s="199"/>
      <c r="N60" s="199"/>
      <c r="O60" s="198"/>
      <c r="P60" s="199"/>
      <c r="Q60" s="199"/>
      <c r="R60" s="198"/>
      <c r="S60" s="199"/>
      <c r="T60" s="199"/>
      <c r="U60" s="198"/>
      <c r="V60" s="199"/>
      <c r="W60" s="199"/>
      <c r="X60" s="198"/>
      <c r="Y60" s="199"/>
      <c r="Z60" s="199"/>
      <c r="AA60" s="198"/>
      <c r="AB60" s="199"/>
      <c r="AC60" s="199"/>
      <c r="AD60" s="198"/>
      <c r="AE60" s="199"/>
      <c r="AF60" s="199"/>
      <c r="AG60" s="198"/>
      <c r="AH60" s="199"/>
      <c r="AI60" s="199"/>
      <c r="AJ60" s="198"/>
      <c r="AK60" s="199"/>
      <c r="AL60" s="199"/>
      <c r="AM60" s="198"/>
      <c r="AN60" s="199"/>
      <c r="AO60" s="199"/>
      <c r="AP60" s="198"/>
      <c r="AQ60" s="199"/>
      <c r="AR60" s="199"/>
      <c r="AS60" s="198"/>
      <c r="AT60" s="198"/>
      <c r="AU60" s="198"/>
      <c r="AV60" s="179"/>
      <c r="AZ60" s="174"/>
      <c r="BA60" s="174"/>
    </row>
    <row r="61" spans="5:48" ht="24.75" customHeight="1">
      <c r="E61" s="191"/>
      <c r="F61" s="720">
        <f>+H60-ROUND(+H59*$K$3,0)</f>
        <v>0</v>
      </c>
      <c r="G61" s="720"/>
      <c r="H61" s="720"/>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7"/>
    </row>
    <row r="62" spans="5:48" ht="30" customHeight="1">
      <c r="E62" s="831" t="s">
        <v>244</v>
      </c>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1"/>
      <c r="AP62" s="831"/>
      <c r="AQ62" s="831"/>
      <c r="AR62" s="831"/>
      <c r="AS62" s="831"/>
      <c r="AT62" s="831"/>
      <c r="AU62" s="195" t="s">
        <v>116</v>
      </c>
      <c r="AV62" s="173"/>
    </row>
    <row r="63" spans="5:48" ht="4.5" customHeight="1" thickBot="1">
      <c r="E63" s="194"/>
      <c r="F63" s="193"/>
      <c r="G63" s="193"/>
      <c r="H63" s="192"/>
      <c r="I63" s="190"/>
      <c r="J63" s="190"/>
      <c r="K63" s="190"/>
      <c r="L63" s="190"/>
      <c r="M63" s="191"/>
      <c r="N63" s="190"/>
      <c r="O63" s="190"/>
      <c r="P63" s="191"/>
      <c r="Q63" s="190"/>
      <c r="R63" s="190"/>
      <c r="S63" s="191"/>
      <c r="T63" s="190"/>
      <c r="U63" s="190"/>
      <c r="V63" s="191"/>
      <c r="W63" s="190"/>
      <c r="X63" s="190"/>
      <c r="Y63" s="191"/>
      <c r="Z63" s="190"/>
      <c r="AA63" s="190"/>
      <c r="AB63" s="191"/>
      <c r="AC63" s="190"/>
      <c r="AD63" s="190"/>
      <c r="AE63" s="191"/>
      <c r="AF63" s="190"/>
      <c r="AG63" s="190"/>
      <c r="AH63" s="191"/>
      <c r="AI63" s="190"/>
      <c r="AJ63" s="190"/>
      <c r="AK63" s="191"/>
      <c r="AL63" s="190"/>
      <c r="AM63" s="190"/>
      <c r="AN63" s="191"/>
      <c r="AO63" s="190"/>
      <c r="AP63" s="190"/>
      <c r="AQ63" s="191"/>
      <c r="AR63" s="190"/>
      <c r="AS63" s="190"/>
      <c r="AT63" s="190"/>
      <c r="AU63" s="190"/>
      <c r="AV63" s="173"/>
    </row>
    <row r="64" spans="5:52" s="173" customFormat="1" ht="36" customHeight="1" thickBot="1">
      <c r="E64" s="637" t="s">
        <v>115</v>
      </c>
      <c r="F64" s="638"/>
      <c r="G64" s="639"/>
      <c r="H64" s="189">
        <f>ROUNDDOWN(+H59/1000,0)</f>
        <v>0</v>
      </c>
      <c r="I64" s="188"/>
      <c r="J64" s="187"/>
      <c r="K64" s="659"/>
      <c r="L64" s="660"/>
      <c r="M64" s="471">
        <f>ROUNDDOWN(M59/1000,0)</f>
        <v>0</v>
      </c>
      <c r="N64" s="184">
        <f>O64-M64</f>
        <v>0</v>
      </c>
      <c r="O64" s="186">
        <f>ROUND(O59/1000,0)</f>
        <v>0</v>
      </c>
      <c r="P64" s="185">
        <f>ROUND(P59/1000,0)</f>
        <v>0</v>
      </c>
      <c r="Q64" s="184">
        <f>ROUND(Q59/1000,0)</f>
        <v>0</v>
      </c>
      <c r="R64" s="183">
        <f>+P64+Q64</f>
        <v>0</v>
      </c>
      <c r="S64" s="515"/>
      <c r="T64" s="516"/>
      <c r="U64" s="517"/>
      <c r="V64" s="515"/>
      <c r="W64" s="516"/>
      <c r="X64" s="517"/>
      <c r="Y64" s="515"/>
      <c r="Z64" s="516"/>
      <c r="AA64" s="517"/>
      <c r="AB64" s="515"/>
      <c r="AC64" s="516"/>
      <c r="AD64" s="517"/>
      <c r="AE64" s="515"/>
      <c r="AF64" s="516"/>
      <c r="AG64" s="517"/>
      <c r="AH64" s="515"/>
      <c r="AI64" s="516"/>
      <c r="AJ64" s="517"/>
      <c r="AK64" s="515"/>
      <c r="AL64" s="516"/>
      <c r="AM64" s="517"/>
      <c r="AN64" s="515"/>
      <c r="AO64" s="516"/>
      <c r="AP64" s="517"/>
      <c r="AQ64" s="515"/>
      <c r="AR64" s="516"/>
      <c r="AS64" s="517"/>
      <c r="AT64" s="182">
        <f>M64</f>
        <v>0</v>
      </c>
      <c r="AU64" s="181">
        <f>N64+R64</f>
        <v>0</v>
      </c>
      <c r="AV64" s="176"/>
      <c r="AZ64" s="174"/>
    </row>
    <row r="65" spans="5:52" s="173" customFormat="1" ht="36" customHeight="1">
      <c r="E65" s="777">
        <f>+AT64+AU64-H64</f>
        <v>0</v>
      </c>
      <c r="F65" s="777"/>
      <c r="G65" s="777"/>
      <c r="H65" s="777"/>
      <c r="I65" s="341"/>
      <c r="J65" s="342"/>
      <c r="K65" s="342"/>
      <c r="L65" s="337"/>
      <c r="M65" s="457" t="s">
        <v>114</v>
      </c>
      <c r="N65" s="178"/>
      <c r="O65" s="457" t="s">
        <v>113</v>
      </c>
      <c r="Q65" s="343"/>
      <c r="R65" s="457" t="s">
        <v>112</v>
      </c>
      <c r="T65" s="343"/>
      <c r="U65" s="457" t="s">
        <v>112</v>
      </c>
      <c r="W65" s="343"/>
      <c r="X65" s="457" t="s">
        <v>112</v>
      </c>
      <c r="Z65" s="343"/>
      <c r="AA65" s="457" t="s">
        <v>112</v>
      </c>
      <c r="AC65" s="343"/>
      <c r="AD65" s="457" t="s">
        <v>112</v>
      </c>
      <c r="AF65" s="343"/>
      <c r="AG65" s="457" t="s">
        <v>112</v>
      </c>
      <c r="AI65" s="343"/>
      <c r="AJ65" s="457" t="s">
        <v>112</v>
      </c>
      <c r="AL65" s="343"/>
      <c r="AM65" s="457" t="s">
        <v>112</v>
      </c>
      <c r="AO65" s="343"/>
      <c r="AP65" s="457" t="s">
        <v>112</v>
      </c>
      <c r="AR65" s="343"/>
      <c r="AS65" s="457" t="s">
        <v>112</v>
      </c>
      <c r="AT65" s="344"/>
      <c r="AU65" s="344"/>
      <c r="AV65" s="176"/>
      <c r="AZ65" s="174"/>
    </row>
    <row r="66" spans="5:52" s="173" customFormat="1" ht="36" customHeight="1">
      <c r="E66" s="458">
        <f>IF(E5="■","",'注意事項'!D49)</f>
      </c>
      <c r="F66" s="335"/>
      <c r="G66" s="335"/>
      <c r="H66" s="345"/>
      <c r="I66" s="336"/>
      <c r="J66" s="337"/>
      <c r="K66" s="337"/>
      <c r="L66" s="337"/>
      <c r="M66" s="338"/>
      <c r="N66" s="338"/>
      <c r="O66" s="339"/>
      <c r="P66" s="338"/>
      <c r="Q66" s="338"/>
      <c r="R66" s="339"/>
      <c r="S66" s="338"/>
      <c r="T66" s="338"/>
      <c r="U66" s="339"/>
      <c r="V66" s="338"/>
      <c r="W66" s="338"/>
      <c r="X66" s="339"/>
      <c r="Y66" s="338"/>
      <c r="Z66" s="338"/>
      <c r="AA66" s="339"/>
      <c r="AB66" s="338"/>
      <c r="AC66" s="338"/>
      <c r="AD66" s="339"/>
      <c r="AE66" s="338"/>
      <c r="AF66" s="338"/>
      <c r="AG66" s="339"/>
      <c r="AH66" s="338"/>
      <c r="AI66" s="338"/>
      <c r="AJ66" s="339"/>
      <c r="AK66" s="338"/>
      <c r="AL66" s="338"/>
      <c r="AM66" s="339"/>
      <c r="AN66" s="338"/>
      <c r="AO66" s="338"/>
      <c r="AP66" s="339"/>
      <c r="AQ66" s="338"/>
      <c r="AR66" s="338"/>
      <c r="AS66" s="339"/>
      <c r="AT66" s="340"/>
      <c r="AU66" s="340"/>
      <c r="AV66" s="176"/>
      <c r="AZ66" s="174"/>
    </row>
    <row r="67" spans="5:52" s="173" customFormat="1" ht="36" customHeight="1">
      <c r="E67" s="335"/>
      <c r="F67" s="335"/>
      <c r="G67" s="335"/>
      <c r="H67" s="345"/>
      <c r="I67" s="336"/>
      <c r="J67" s="337"/>
      <c r="K67" s="337"/>
      <c r="L67" s="337"/>
      <c r="M67" s="338"/>
      <c r="N67" s="338"/>
      <c r="O67" s="339"/>
      <c r="P67" s="338"/>
      <c r="Q67" s="338"/>
      <c r="R67" s="339"/>
      <c r="S67" s="338"/>
      <c r="T67" s="338"/>
      <c r="U67" s="339"/>
      <c r="V67" s="338"/>
      <c r="W67" s="338"/>
      <c r="X67" s="339"/>
      <c r="Y67" s="338"/>
      <c r="Z67" s="338"/>
      <c r="AA67" s="339"/>
      <c r="AB67" s="338"/>
      <c r="AC67" s="338"/>
      <c r="AD67" s="339"/>
      <c r="AE67" s="338"/>
      <c r="AF67" s="338"/>
      <c r="AG67" s="339"/>
      <c r="AH67" s="338"/>
      <c r="AI67" s="338"/>
      <c r="AJ67" s="339"/>
      <c r="AK67" s="338"/>
      <c r="AL67" s="338"/>
      <c r="AM67" s="339"/>
      <c r="AN67" s="338"/>
      <c r="AO67" s="338"/>
      <c r="AP67" s="339"/>
      <c r="AQ67" s="338"/>
      <c r="AR67" s="338"/>
      <c r="AS67" s="339"/>
      <c r="AT67" s="340"/>
      <c r="AU67" s="340"/>
      <c r="AV67" s="176"/>
      <c r="AZ67" s="174"/>
    </row>
    <row r="68" spans="5:52" s="173" customFormat="1" ht="18" customHeight="1">
      <c r="E68" s="164" t="s">
        <v>148</v>
      </c>
      <c r="F68" s="335"/>
      <c r="G68" s="335"/>
      <c r="H68" s="345"/>
      <c r="I68" s="336"/>
      <c r="J68" s="337"/>
      <c r="K68" s="337"/>
      <c r="L68" s="337"/>
      <c r="M68" s="338"/>
      <c r="N68" s="338"/>
      <c r="O68" s="339"/>
      <c r="P68" s="338"/>
      <c r="Q68" s="338"/>
      <c r="R68" s="339"/>
      <c r="S68" s="338"/>
      <c r="T68" s="338"/>
      <c r="U68" s="339"/>
      <c r="V68" s="338"/>
      <c r="W68" s="338"/>
      <c r="X68" s="339"/>
      <c r="Y68" s="338"/>
      <c r="Z68" s="338"/>
      <c r="AA68" s="339"/>
      <c r="AB68" s="338"/>
      <c r="AC68" s="338"/>
      <c r="AD68" s="339"/>
      <c r="AE68" s="338"/>
      <c r="AF68" s="338"/>
      <c r="AG68" s="339"/>
      <c r="AH68" s="338"/>
      <c r="AI68" s="338"/>
      <c r="AJ68" s="339"/>
      <c r="AK68" s="338"/>
      <c r="AL68" s="338"/>
      <c r="AM68" s="339"/>
      <c r="AN68" s="338"/>
      <c r="AO68" s="338"/>
      <c r="AP68" s="339"/>
      <c r="AQ68" s="338"/>
      <c r="AR68" s="338"/>
      <c r="AS68" s="339"/>
      <c r="AT68" s="340"/>
      <c r="AU68" s="340"/>
      <c r="AV68" s="176"/>
      <c r="AZ68" s="174"/>
    </row>
    <row r="69" spans="5:52" s="173" customFormat="1" ht="18" customHeight="1">
      <c r="E69" s="164"/>
      <c r="F69" s="335"/>
      <c r="G69" s="335"/>
      <c r="H69" s="345"/>
      <c r="I69" s="336"/>
      <c r="J69" s="337"/>
      <c r="K69" s="337"/>
      <c r="L69" s="337"/>
      <c r="M69" s="338"/>
      <c r="N69" s="338"/>
      <c r="O69" s="339"/>
      <c r="P69" s="338"/>
      <c r="Q69" s="338"/>
      <c r="R69" s="339"/>
      <c r="S69" s="338"/>
      <c r="T69" s="338"/>
      <c r="U69" s="339"/>
      <c r="V69" s="338"/>
      <c r="W69" s="338"/>
      <c r="X69" s="339"/>
      <c r="Y69" s="338"/>
      <c r="Z69" s="338"/>
      <c r="AA69" s="339"/>
      <c r="AB69" s="338"/>
      <c r="AC69" s="338"/>
      <c r="AD69" s="339"/>
      <c r="AE69" s="338"/>
      <c r="AF69" s="338"/>
      <c r="AG69" s="339"/>
      <c r="AH69" s="338"/>
      <c r="AI69" s="338"/>
      <c r="AJ69" s="339"/>
      <c r="AK69" s="338"/>
      <c r="AL69" s="338"/>
      <c r="AM69" s="339"/>
      <c r="AN69" s="338"/>
      <c r="AO69" s="338"/>
      <c r="AP69" s="339"/>
      <c r="AQ69" s="338"/>
      <c r="AR69" s="338"/>
      <c r="AS69" s="339"/>
      <c r="AT69" s="340"/>
      <c r="AU69" s="340"/>
      <c r="AV69" s="176"/>
      <c r="AZ69" s="174"/>
    </row>
    <row r="70" spans="5:52" s="173" customFormat="1" ht="18" customHeight="1">
      <c r="E70" s="335"/>
      <c r="F70" s="346" t="s">
        <v>149</v>
      </c>
      <c r="G70" s="346"/>
      <c r="H70" s="345"/>
      <c r="I70" s="336"/>
      <c r="J70" s="337"/>
      <c r="K70" s="337"/>
      <c r="L70" s="337"/>
      <c r="M70" s="338"/>
      <c r="N70" s="338"/>
      <c r="O70" s="339"/>
      <c r="P70" s="338"/>
      <c r="Q70" s="338"/>
      <c r="R70" s="339"/>
      <c r="S70" s="338"/>
      <c r="T70" s="338"/>
      <c r="U70" s="339"/>
      <c r="V70" s="338"/>
      <c r="W70" s="338"/>
      <c r="X70" s="339"/>
      <c r="Y70" s="338"/>
      <c r="Z70" s="338"/>
      <c r="AA70" s="339"/>
      <c r="AB70" s="338"/>
      <c r="AC70" s="338"/>
      <c r="AD70" s="339"/>
      <c r="AE70" s="338"/>
      <c r="AF70" s="338"/>
      <c r="AG70" s="339"/>
      <c r="AH70" s="338"/>
      <c r="AI70" s="338"/>
      <c r="AJ70" s="339"/>
      <c r="AK70" s="338"/>
      <c r="AL70" s="338"/>
      <c r="AM70" s="339"/>
      <c r="AN70" s="338"/>
      <c r="AO70" s="338"/>
      <c r="AP70" s="339"/>
      <c r="AQ70" s="338"/>
      <c r="AR70" s="338"/>
      <c r="AS70" s="339"/>
      <c r="AT70" s="340"/>
      <c r="AU70" s="340"/>
      <c r="AV70" s="176"/>
      <c r="AZ70" s="174"/>
    </row>
    <row r="71" spans="5:17" s="173" customFormat="1" ht="30" customHeight="1">
      <c r="E71" s="347"/>
      <c r="F71" s="708"/>
      <c r="G71" s="709"/>
      <c r="H71" s="432" t="s">
        <v>150</v>
      </c>
      <c r="I71" s="762" t="s">
        <v>151</v>
      </c>
      <c r="J71" s="763"/>
      <c r="K71" s="764"/>
      <c r="L71" s="663" t="s">
        <v>202</v>
      </c>
      <c r="M71" s="664"/>
      <c r="N71" s="698" t="s">
        <v>152</v>
      </c>
      <c r="O71" s="699"/>
      <c r="P71" s="699"/>
      <c r="Q71" s="700"/>
    </row>
    <row r="72" spans="5:17" s="173" customFormat="1" ht="39.75" customHeight="1">
      <c r="E72" s="721" t="s">
        <v>153</v>
      </c>
      <c r="F72" s="710" t="s">
        <v>154</v>
      </c>
      <c r="G72" s="710"/>
      <c r="H72" s="454"/>
      <c r="I72" s="433" t="s">
        <v>167</v>
      </c>
      <c r="J72" s="417" t="s">
        <v>220</v>
      </c>
      <c r="K72" s="434">
        <v>10</v>
      </c>
      <c r="L72" s="665"/>
      <c r="M72" s="666"/>
      <c r="N72" s="701"/>
      <c r="O72" s="702"/>
      <c r="P72" s="702"/>
      <c r="Q72" s="703"/>
    </row>
    <row r="73" spans="5:17" s="173" customFormat="1" ht="49.5" customHeight="1">
      <c r="E73" s="722"/>
      <c r="F73" s="441" t="s">
        <v>212</v>
      </c>
      <c r="G73" s="442" t="s">
        <v>213</v>
      </c>
      <c r="H73" s="440"/>
      <c r="I73" s="451" t="s">
        <v>219</v>
      </c>
      <c r="J73" s="711">
        <f>K72*100</f>
        <v>1000</v>
      </c>
      <c r="K73" s="712"/>
      <c r="L73" s="667"/>
      <c r="M73" s="668"/>
      <c r="N73" s="704"/>
      <c r="O73" s="705"/>
      <c r="P73" s="705"/>
      <c r="Q73" s="706"/>
    </row>
    <row r="74" spans="5:17" s="173" customFormat="1" ht="49.5" customHeight="1">
      <c r="E74" s="721" t="s">
        <v>155</v>
      </c>
      <c r="F74" s="425" t="s">
        <v>156</v>
      </c>
      <c r="G74" s="443" t="s">
        <v>214</v>
      </c>
      <c r="H74" s="348">
        <f>IF(ISNUMBER(J74),J74,0)+IF(ISNUMBER(M74),M74,0)</f>
        <v>0</v>
      </c>
      <c r="I74" s="452" t="s">
        <v>113</v>
      </c>
      <c r="J74" s="778">
        <f>IF(O64=0,"",O64)</f>
      </c>
      <c r="K74" s="779"/>
      <c r="L74" s="455" t="s">
        <v>112</v>
      </c>
      <c r="M74" s="453">
        <f>IF(R64=0,"",R64)</f>
      </c>
      <c r="N74" s="785" t="s">
        <v>226</v>
      </c>
      <c r="O74" s="786"/>
      <c r="P74" s="786"/>
      <c r="Q74" s="787"/>
    </row>
    <row r="75" spans="5:17" s="173" customFormat="1" ht="49.5" customHeight="1">
      <c r="E75" s="722"/>
      <c r="F75" s="426" t="s">
        <v>157</v>
      </c>
      <c r="G75" s="444" t="s">
        <v>215</v>
      </c>
      <c r="H75" s="349">
        <f>IF(ISNUMBER(J75),J75,0)</f>
        <v>0</v>
      </c>
      <c r="I75" s="452" t="s">
        <v>114</v>
      </c>
      <c r="J75" s="783">
        <f>IF(M64=0,"",M64)</f>
      </c>
      <c r="K75" s="784"/>
      <c r="L75" s="661"/>
      <c r="M75" s="662"/>
      <c r="N75" s="788"/>
      <c r="O75" s="789"/>
      <c r="P75" s="789"/>
      <c r="Q75" s="790"/>
    </row>
    <row r="76" spans="5:17" s="173" customFormat="1" ht="49.5" customHeight="1">
      <c r="E76" s="765" t="s">
        <v>158</v>
      </c>
      <c r="F76" s="438" t="s">
        <v>209</v>
      </c>
      <c r="G76" s="445" t="s">
        <v>216</v>
      </c>
      <c r="H76" s="350">
        <f>+J76</f>
        <v>0</v>
      </c>
      <c r="I76" s="448"/>
      <c r="J76" s="766">
        <f>ROUNDDOWN(I80/3,0)</f>
        <v>0</v>
      </c>
      <c r="K76" s="767"/>
      <c r="L76" s="657"/>
      <c r="M76" s="658"/>
      <c r="N76" s="694" t="s">
        <v>159</v>
      </c>
      <c r="O76" s="695"/>
      <c r="P76" s="695"/>
      <c r="Q76" s="696"/>
    </row>
    <row r="77" spans="5:17" s="173" customFormat="1" ht="49.5" customHeight="1">
      <c r="E77" s="765"/>
      <c r="F77" s="439" t="s">
        <v>210</v>
      </c>
      <c r="G77" s="446" t="s">
        <v>217</v>
      </c>
      <c r="H77" s="351">
        <f>+J77</f>
        <v>0</v>
      </c>
      <c r="I77" s="449"/>
      <c r="J77" s="683">
        <f>MIN(J76,J73)</f>
        <v>0</v>
      </c>
      <c r="K77" s="684"/>
      <c r="L77" s="655"/>
      <c r="M77" s="656"/>
      <c r="N77" s="697" t="s">
        <v>203</v>
      </c>
      <c r="O77" s="697"/>
      <c r="P77" s="697"/>
      <c r="Q77" s="697"/>
    </row>
    <row r="78" spans="5:17" s="173" customFormat="1" ht="49.5" customHeight="1">
      <c r="E78" s="374"/>
      <c r="F78" s="427" t="s">
        <v>211</v>
      </c>
      <c r="G78" s="447" t="s">
        <v>218</v>
      </c>
      <c r="H78" s="352">
        <f>+J78</f>
        <v>0</v>
      </c>
      <c r="I78" s="450"/>
      <c r="J78" s="685">
        <f>IF(J77&lt;J76,J77*3,I80)</f>
        <v>0</v>
      </c>
      <c r="K78" s="686"/>
      <c r="L78" s="653"/>
      <c r="M78" s="654"/>
      <c r="N78" s="697" t="s">
        <v>160</v>
      </c>
      <c r="O78" s="697"/>
      <c r="P78" s="697"/>
      <c r="Q78" s="697"/>
    </row>
    <row r="79" spans="5:45" s="173" customFormat="1" ht="18" customHeight="1">
      <c r="E79" s="353"/>
      <c r="F79" s="715" t="s">
        <v>200</v>
      </c>
      <c r="G79" s="715"/>
      <c r="H79" s="715"/>
      <c r="I79" s="354">
        <f>IF(ISNUMBER(J74),J74,0)</f>
        <v>0</v>
      </c>
      <c r="J79" s="373"/>
      <c r="M79" s="354">
        <f>IF(ISNUMBER(#REF!),#REF!,0)</f>
        <v>0</v>
      </c>
      <c r="N79" s="435">
        <f>IF(ISNUMBER(#REF!),#REF!,0)</f>
        <v>0</v>
      </c>
      <c r="O79" s="435">
        <f>IF(ISNUMBER(M74),M74,0)</f>
        <v>0</v>
      </c>
      <c r="P79" s="355"/>
      <c r="Q79" s="355"/>
      <c r="R79" s="356"/>
      <c r="S79" s="355"/>
      <c r="T79" s="355"/>
      <c r="U79" s="356"/>
      <c r="V79" s="355"/>
      <c r="W79" s="355"/>
      <c r="X79" s="356"/>
      <c r="Y79" s="355"/>
      <c r="Z79" s="355"/>
      <c r="AA79" s="356"/>
      <c r="AB79" s="355"/>
      <c r="AC79" s="355"/>
      <c r="AD79" s="356"/>
      <c r="AE79" s="355"/>
      <c r="AF79" s="355"/>
      <c r="AG79" s="356"/>
      <c r="AH79" s="355"/>
      <c r="AI79" s="355"/>
      <c r="AJ79" s="356"/>
      <c r="AK79" s="355"/>
      <c r="AL79" s="355"/>
      <c r="AM79" s="356"/>
      <c r="AN79" s="355"/>
      <c r="AO79" s="355"/>
      <c r="AP79" s="356"/>
      <c r="AQ79" s="355"/>
      <c r="AR79" s="355"/>
      <c r="AS79" s="356"/>
    </row>
    <row r="80" spans="5:45" s="173" customFormat="1" ht="10.5" customHeight="1">
      <c r="E80" s="357"/>
      <c r="F80" s="357"/>
      <c r="G80" s="357"/>
      <c r="H80" s="357"/>
      <c r="I80" s="358">
        <f>IF(ISNUMBER(J75),J75,0)</f>
        <v>0</v>
      </c>
      <c r="J80" s="357"/>
      <c r="M80" s="358">
        <f>IF(ISNUMBER(#REF!),#REF!,0)</f>
        <v>0</v>
      </c>
      <c r="N80" s="358">
        <f>IF(ISNUMBER(#REF!),#REF!,0)</f>
        <v>0</v>
      </c>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7"/>
      <c r="AP80" s="357"/>
      <c r="AQ80" s="357"/>
      <c r="AR80" s="357"/>
      <c r="AS80" s="357"/>
    </row>
    <row r="81" spans="5:57" s="173" customFormat="1" ht="16.5" customHeight="1">
      <c r="E81" s="359"/>
      <c r="F81" s="346" t="s">
        <v>161</v>
      </c>
      <c r="G81" s="346"/>
      <c r="H81" s="346"/>
      <c r="I81" s="346"/>
      <c r="J81" s="346"/>
      <c r="K81" s="357"/>
      <c r="L81" s="357"/>
      <c r="M81" s="357"/>
      <c r="N81" s="357"/>
      <c r="O81" s="357"/>
      <c r="P81" s="357"/>
      <c r="Q81" s="357"/>
      <c r="R81" s="359"/>
      <c r="S81" s="357"/>
      <c r="T81" s="357"/>
      <c r="U81" s="359"/>
      <c r="V81" s="357"/>
      <c r="W81" s="357"/>
      <c r="X81" s="359"/>
      <c r="Y81" s="357"/>
      <c r="Z81" s="357"/>
      <c r="AA81" s="359"/>
      <c r="AB81" s="357"/>
      <c r="AC81" s="357"/>
      <c r="AD81" s="359"/>
      <c r="AE81" s="357"/>
      <c r="AF81" s="357"/>
      <c r="AG81" s="359"/>
      <c r="AH81" s="357"/>
      <c r="AI81" s="357"/>
      <c r="AJ81" s="359"/>
      <c r="AK81" s="357"/>
      <c r="AL81" s="357"/>
      <c r="AM81" s="359"/>
      <c r="AN81" s="357"/>
      <c r="AO81" s="357"/>
      <c r="AP81" s="359"/>
      <c r="AQ81" s="357"/>
      <c r="AR81" s="357"/>
      <c r="AS81" s="359"/>
      <c r="AT81" s="359"/>
      <c r="AU81" s="359"/>
      <c r="AV81" s="357"/>
      <c r="AW81" s="357"/>
      <c r="AX81" s="357"/>
      <c r="AY81" s="357"/>
      <c r="AZ81" s="357"/>
      <c r="BA81" s="357"/>
      <c r="BB81" s="357"/>
      <c r="BC81" s="357"/>
      <c r="BD81" s="357"/>
      <c r="BE81" s="357"/>
    </row>
    <row r="82" spans="5:56" s="173" customFormat="1" ht="39.75" customHeight="1">
      <c r="E82" s="360"/>
      <c r="F82" s="428"/>
      <c r="G82" s="429"/>
      <c r="H82" s="429"/>
      <c r="I82" s="430" t="s">
        <v>162</v>
      </c>
      <c r="J82" s="431" t="s">
        <v>163</v>
      </c>
      <c r="K82" s="673" t="s">
        <v>164</v>
      </c>
      <c r="L82" s="674"/>
      <c r="M82" s="468" t="s">
        <v>240</v>
      </c>
      <c r="N82" s="361"/>
      <c r="O82" s="362"/>
      <c r="P82" s="362"/>
      <c r="Q82" s="363"/>
      <c r="R82" s="363"/>
      <c r="S82" s="362"/>
      <c r="T82" s="363"/>
      <c r="U82" s="363"/>
      <c r="V82" s="362"/>
      <c r="W82" s="363"/>
      <c r="X82" s="363"/>
      <c r="Y82" s="362"/>
      <c r="Z82" s="363"/>
      <c r="AA82" s="363"/>
      <c r="AB82" s="362"/>
      <c r="AC82" s="363"/>
      <c r="AD82" s="363"/>
      <c r="AE82" s="362"/>
      <c r="AF82" s="363"/>
      <c r="AG82" s="363"/>
      <c r="AH82" s="362"/>
      <c r="AI82" s="363"/>
      <c r="AJ82" s="363"/>
      <c r="AK82" s="362"/>
      <c r="AL82" s="363"/>
      <c r="AM82" s="363"/>
      <c r="AN82" s="362"/>
      <c r="AO82" s="363"/>
      <c r="AP82" s="363"/>
      <c r="AQ82" s="362"/>
      <c r="AR82" s="363"/>
      <c r="AS82" s="363"/>
      <c r="AT82" s="363"/>
      <c r="AU82" s="364"/>
      <c r="AV82" s="359"/>
      <c r="AW82" s="364"/>
      <c r="AX82" s="346"/>
      <c r="AY82" s="365"/>
      <c r="AZ82" s="359"/>
      <c r="BA82" s="359"/>
      <c r="BB82" s="364"/>
      <c r="BC82" s="364"/>
      <c r="BD82" s="364"/>
    </row>
    <row r="83" spans="5:56" s="173" customFormat="1" ht="39.75" customHeight="1">
      <c r="E83" s="366"/>
      <c r="F83" s="671" t="s">
        <v>204</v>
      </c>
      <c r="G83" s="672"/>
      <c r="H83" s="672"/>
      <c r="I83" s="375">
        <f>I79</f>
        <v>0</v>
      </c>
      <c r="J83" s="376">
        <f>I80</f>
        <v>0</v>
      </c>
      <c r="K83" s="632">
        <f>+J78</f>
        <v>0</v>
      </c>
      <c r="L83" s="633"/>
      <c r="M83" s="466">
        <f>+J77</f>
        <v>0</v>
      </c>
      <c r="N83" s="359"/>
      <c r="O83" s="367"/>
      <c r="P83" s="367"/>
      <c r="Q83" s="359"/>
      <c r="R83" s="359"/>
      <c r="S83" s="367"/>
      <c r="T83" s="359"/>
      <c r="U83" s="359"/>
      <c r="V83" s="367"/>
      <c r="W83" s="359"/>
      <c r="X83" s="359"/>
      <c r="Y83" s="367"/>
      <c r="Z83" s="359"/>
      <c r="AA83" s="359"/>
      <c r="AB83" s="367"/>
      <c r="AC83" s="359"/>
      <c r="AD83" s="359"/>
      <c r="AE83" s="367"/>
      <c r="AF83" s="359"/>
      <c r="AG83" s="359"/>
      <c r="AH83" s="367"/>
      <c r="AI83" s="359"/>
      <c r="AJ83" s="359"/>
      <c r="AK83" s="367"/>
      <c r="AL83" s="359"/>
      <c r="AM83" s="359"/>
      <c r="AN83" s="367"/>
      <c r="AO83" s="359"/>
      <c r="AP83" s="359"/>
      <c r="AQ83" s="367"/>
      <c r="AR83" s="359"/>
      <c r="AS83" s="359"/>
      <c r="AT83" s="359"/>
      <c r="AU83" s="368"/>
      <c r="AV83" s="359"/>
      <c r="AW83" s="368"/>
      <c r="AX83" s="368"/>
      <c r="AY83" s="368"/>
      <c r="AZ83" s="359"/>
      <c r="BA83" s="359"/>
      <c r="BB83" s="359"/>
      <c r="BC83" s="359"/>
      <c r="BD83" s="359"/>
    </row>
    <row r="84" spans="5:56" ht="39.75" customHeight="1">
      <c r="E84" s="369"/>
      <c r="F84" s="640" t="s">
        <v>165</v>
      </c>
      <c r="G84" s="641"/>
      <c r="H84" s="641"/>
      <c r="I84" s="377">
        <f>+O79</f>
        <v>0</v>
      </c>
      <c r="J84" s="378"/>
      <c r="K84" s="675"/>
      <c r="L84" s="676"/>
      <c r="M84" s="465"/>
      <c r="N84" s="370"/>
      <c r="O84" s="370"/>
      <c r="P84" s="370"/>
      <c r="Q84" s="359"/>
      <c r="R84" s="359"/>
      <c r="S84" s="370"/>
      <c r="T84" s="359"/>
      <c r="U84" s="359"/>
      <c r="V84" s="370"/>
      <c r="W84" s="359"/>
      <c r="X84" s="359"/>
      <c r="Y84" s="370"/>
      <c r="Z84" s="359"/>
      <c r="AA84" s="359"/>
      <c r="AB84" s="370"/>
      <c r="AC84" s="359"/>
      <c r="AD84" s="359"/>
      <c r="AE84" s="370"/>
      <c r="AF84" s="359"/>
      <c r="AG84" s="359"/>
      <c r="AH84" s="370"/>
      <c r="AI84" s="359"/>
      <c r="AJ84" s="359"/>
      <c r="AK84" s="370"/>
      <c r="AL84" s="359"/>
      <c r="AM84" s="359"/>
      <c r="AN84" s="370"/>
      <c r="AO84" s="359"/>
      <c r="AP84" s="359"/>
      <c r="AQ84" s="370"/>
      <c r="AR84" s="359"/>
      <c r="AS84" s="359"/>
      <c r="AT84" s="359"/>
      <c r="AU84" s="370"/>
      <c r="AV84" s="370"/>
      <c r="AW84" s="370"/>
      <c r="AX84" s="371"/>
      <c r="AY84" s="359"/>
      <c r="AZ84" s="359"/>
      <c r="BA84" s="359"/>
      <c r="BB84" s="359"/>
      <c r="BC84" s="359"/>
      <c r="BD84" s="359"/>
    </row>
    <row r="85" spans="5:56" ht="39.75" customHeight="1">
      <c r="E85" s="366"/>
      <c r="F85" s="651" t="s">
        <v>99</v>
      </c>
      <c r="G85" s="652"/>
      <c r="H85" s="652"/>
      <c r="I85" s="379">
        <f>I83+I84</f>
        <v>0</v>
      </c>
      <c r="J85" s="380">
        <f>J83</f>
        <v>0</v>
      </c>
      <c r="K85" s="632">
        <f>K83</f>
        <v>0</v>
      </c>
      <c r="L85" s="633"/>
      <c r="M85" s="466">
        <f>M83</f>
        <v>0</v>
      </c>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c r="AT85" s="359"/>
      <c r="AU85" s="368"/>
      <c r="AV85" s="359"/>
      <c r="AW85" s="368"/>
      <c r="AX85" s="368"/>
      <c r="AY85" s="368"/>
      <c r="AZ85" s="359"/>
      <c r="BA85" s="359"/>
      <c r="BB85" s="359"/>
      <c r="BC85" s="359"/>
      <c r="BD85" s="359"/>
    </row>
    <row r="86" spans="5:57" ht="0.75" customHeight="1">
      <c r="E86" s="359"/>
      <c r="F86" s="346"/>
      <c r="G86" s="346"/>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row>
    <row r="87" spans="5:57" ht="15" customHeight="1">
      <c r="E87" s="359"/>
      <c r="F87" s="436" t="s">
        <v>166</v>
      </c>
      <c r="G87" s="436"/>
      <c r="H87" s="372"/>
      <c r="I87" s="372"/>
      <c r="J87" s="372"/>
      <c r="K87" s="372"/>
      <c r="L87" s="372"/>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row>
    <row r="88" spans="5:57" ht="15" customHeight="1">
      <c r="E88" s="359"/>
      <c r="F88" s="436"/>
      <c r="G88" s="436"/>
      <c r="H88" s="372"/>
      <c r="I88" s="372"/>
      <c r="J88" s="372"/>
      <c r="K88" s="372"/>
      <c r="L88" s="372"/>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row>
    <row r="89" spans="6:57" ht="15" customHeight="1">
      <c r="F89" s="437" t="str">
        <f>'注意事項'!D49</f>
        <v>Ver.R03-T-1</v>
      </c>
      <c r="G89" s="437"/>
      <c r="H89" s="345"/>
      <c r="I89" s="336"/>
      <c r="J89" s="337"/>
      <c r="K89" s="337"/>
      <c r="L89" s="337"/>
      <c r="M89" s="338"/>
      <c r="N89" s="338"/>
      <c r="O89" s="339"/>
      <c r="P89" s="338"/>
      <c r="Q89" s="338"/>
      <c r="R89" s="339"/>
      <c r="S89" s="338"/>
      <c r="T89" s="338"/>
      <c r="U89" s="339"/>
      <c r="V89" s="338"/>
      <c r="W89" s="338"/>
      <c r="X89" s="339"/>
      <c r="Y89" s="338"/>
      <c r="Z89" s="338"/>
      <c r="AA89" s="339"/>
      <c r="AB89" s="338"/>
      <c r="AC89" s="338"/>
      <c r="AD89" s="339"/>
      <c r="AE89" s="338"/>
      <c r="AF89" s="338"/>
      <c r="AG89" s="339"/>
      <c r="AH89" s="338"/>
      <c r="AI89" s="338"/>
      <c r="AJ89" s="339"/>
      <c r="AK89" s="338"/>
      <c r="AL89" s="338"/>
      <c r="AM89" s="339"/>
      <c r="AN89" s="338"/>
      <c r="AO89" s="338"/>
      <c r="AP89" s="339"/>
      <c r="AQ89" s="338"/>
      <c r="AR89" s="338"/>
      <c r="AS89" s="339"/>
      <c r="AT89" s="340"/>
      <c r="AU89" s="340"/>
      <c r="AV89" s="176"/>
      <c r="AW89" s="173"/>
      <c r="AX89" s="173"/>
      <c r="AY89" s="173"/>
      <c r="AZ89" s="174"/>
      <c r="BA89" s="173"/>
      <c r="BB89" s="173"/>
      <c r="BC89" s="173"/>
      <c r="BD89" s="173"/>
      <c r="BE89" s="173"/>
    </row>
    <row r="90" spans="5:57" ht="14.25">
      <c r="E90" s="180"/>
      <c r="F90" s="749"/>
      <c r="G90" s="749"/>
      <c r="H90" s="749"/>
      <c r="I90" s="176"/>
      <c r="J90" s="179"/>
      <c r="K90" s="179"/>
      <c r="L90" s="179"/>
      <c r="M90" s="177"/>
      <c r="N90" s="178"/>
      <c r="O90" s="177"/>
      <c r="P90" s="177"/>
      <c r="Q90" s="178"/>
      <c r="R90" s="177"/>
      <c r="S90" s="177"/>
      <c r="T90" s="178"/>
      <c r="U90" s="177"/>
      <c r="V90" s="177"/>
      <c r="W90" s="178"/>
      <c r="X90" s="177"/>
      <c r="Y90" s="177"/>
      <c r="Z90" s="178"/>
      <c r="AA90" s="177"/>
      <c r="AB90" s="177"/>
      <c r="AC90" s="178"/>
      <c r="AD90" s="177"/>
      <c r="AE90" s="177"/>
      <c r="AF90" s="178"/>
      <c r="AG90" s="177"/>
      <c r="AH90" s="177"/>
      <c r="AI90" s="178"/>
      <c r="AJ90" s="177"/>
      <c r="AK90" s="177"/>
      <c r="AL90" s="178"/>
      <c r="AM90" s="177"/>
      <c r="AN90" s="177"/>
      <c r="AO90" s="178"/>
      <c r="AP90" s="177"/>
      <c r="AQ90" s="177"/>
      <c r="AR90" s="178"/>
      <c r="AS90" s="177"/>
      <c r="AT90" s="176"/>
      <c r="AU90" s="175">
        <f>+$A$9</f>
        <v>0</v>
      </c>
      <c r="AV90" s="173"/>
      <c r="AW90" s="173"/>
      <c r="AX90" s="173"/>
      <c r="AY90" s="173"/>
      <c r="AZ90" s="174"/>
      <c r="BA90" s="173"/>
      <c r="BB90" s="173"/>
      <c r="BC90" s="173"/>
      <c r="BD90" s="173"/>
      <c r="BE90" s="173"/>
    </row>
    <row r="93" ht="12">
      <c r="D93" s="159" t="s">
        <v>206</v>
      </c>
    </row>
    <row r="94" ht="12">
      <c r="D94" s="159" t="s">
        <v>208</v>
      </c>
    </row>
  </sheetData>
  <sheetProtection/>
  <mergeCells count="153">
    <mergeCell ref="N43:N45"/>
    <mergeCell ref="K24:L24"/>
    <mergeCell ref="E50:AU50"/>
    <mergeCell ref="E62:AT62"/>
    <mergeCell ref="K39:L39"/>
    <mergeCell ref="K40:L40"/>
    <mergeCell ref="K41:L41"/>
    <mergeCell ref="K42:L42"/>
    <mergeCell ref="E43:G45"/>
    <mergeCell ref="K43:L45"/>
    <mergeCell ref="M43:M45"/>
    <mergeCell ref="AB13:AD13"/>
    <mergeCell ref="M11:O13"/>
    <mergeCell ref="I11:L11"/>
    <mergeCell ref="K12:L14"/>
    <mergeCell ref="K22:L22"/>
    <mergeCell ref="K23:L23"/>
    <mergeCell ref="AK12:AM12"/>
    <mergeCell ref="K25:L25"/>
    <mergeCell ref="K26:L26"/>
    <mergeCell ref="K27:L27"/>
    <mergeCell ref="AQ12:AS12"/>
    <mergeCell ref="AH13:AJ13"/>
    <mergeCell ref="AK13:AM13"/>
    <mergeCell ref="AN13:AP13"/>
    <mergeCell ref="AQ13:AS13"/>
    <mergeCell ref="Y13:AA13"/>
    <mergeCell ref="L15:M15"/>
    <mergeCell ref="L16:M16"/>
    <mergeCell ref="V12:X12"/>
    <mergeCell ref="P13:R13"/>
    <mergeCell ref="S13:U13"/>
    <mergeCell ref="P11:AS11"/>
    <mergeCell ref="Y12:AA12"/>
    <mergeCell ref="AB12:AD12"/>
    <mergeCell ref="AE12:AG12"/>
    <mergeCell ref="AH12:AJ12"/>
    <mergeCell ref="AE13:AG13"/>
    <mergeCell ref="P12:R12"/>
    <mergeCell ref="S12:U12"/>
    <mergeCell ref="AU2:AU3"/>
    <mergeCell ref="N3:O3"/>
    <mergeCell ref="N5:R5"/>
    <mergeCell ref="AT5:AU7"/>
    <mergeCell ref="AT2:AT3"/>
    <mergeCell ref="V13:X13"/>
    <mergeCell ref="AN12:AP12"/>
    <mergeCell ref="H7:I7"/>
    <mergeCell ref="M7:N8"/>
    <mergeCell ref="L3:M3"/>
    <mergeCell ref="L5:M5"/>
    <mergeCell ref="J2:K2"/>
    <mergeCell ref="J75:K75"/>
    <mergeCell ref="N74:Q75"/>
    <mergeCell ref="K28:L28"/>
    <mergeCell ref="K29:L29"/>
    <mergeCell ref="K30:L30"/>
    <mergeCell ref="E72:E73"/>
    <mergeCell ref="E65:H65"/>
    <mergeCell ref="J74:K74"/>
    <mergeCell ref="F27:G27"/>
    <mergeCell ref="F28:G28"/>
    <mergeCell ref="F29:G29"/>
    <mergeCell ref="F34:G34"/>
    <mergeCell ref="F35:G35"/>
    <mergeCell ref="F36:G36"/>
    <mergeCell ref="K31:L31"/>
    <mergeCell ref="S44:AM45"/>
    <mergeCell ref="AZ29:AZ30"/>
    <mergeCell ref="F40:G40"/>
    <mergeCell ref="K34:L34"/>
    <mergeCell ref="K35:L35"/>
    <mergeCell ref="K36:L36"/>
    <mergeCell ref="K32:L32"/>
    <mergeCell ref="K33:L33"/>
    <mergeCell ref="K37:L37"/>
    <mergeCell ref="K38:L38"/>
    <mergeCell ref="F90:H90"/>
    <mergeCell ref="AT13:AT14"/>
    <mergeCell ref="AU13:AU14"/>
    <mergeCell ref="H16:K16"/>
    <mergeCell ref="H17:K17"/>
    <mergeCell ref="H18:K18"/>
    <mergeCell ref="E10:G14"/>
    <mergeCell ref="I71:K71"/>
    <mergeCell ref="E76:E77"/>
    <mergeCell ref="J76:K76"/>
    <mergeCell ref="BA29:BA30"/>
    <mergeCell ref="H10:H14"/>
    <mergeCell ref="I12:I14"/>
    <mergeCell ref="J12:J14"/>
    <mergeCell ref="AT11:AU12"/>
    <mergeCell ref="K47:L47"/>
    <mergeCell ref="H43:H45"/>
    <mergeCell ref="I43:I45"/>
    <mergeCell ref="J43:J45"/>
    <mergeCell ref="O43:O45"/>
    <mergeCell ref="F79:H79"/>
    <mergeCell ref="C32:D32"/>
    <mergeCell ref="C42:D42"/>
    <mergeCell ref="C43:D43"/>
    <mergeCell ref="F61:H61"/>
    <mergeCell ref="F37:G37"/>
    <mergeCell ref="F38:G38"/>
    <mergeCell ref="F39:G39"/>
    <mergeCell ref="F32:G32"/>
    <mergeCell ref="E74:E75"/>
    <mergeCell ref="N76:Q76"/>
    <mergeCell ref="N77:Q77"/>
    <mergeCell ref="N78:Q78"/>
    <mergeCell ref="N71:Q73"/>
    <mergeCell ref="F5:H5"/>
    <mergeCell ref="F6:H6"/>
    <mergeCell ref="F71:G71"/>
    <mergeCell ref="F72:G72"/>
    <mergeCell ref="J73:K73"/>
    <mergeCell ref="F22:G22"/>
    <mergeCell ref="F23:G23"/>
    <mergeCell ref="F24:G24"/>
    <mergeCell ref="F25:G25"/>
    <mergeCell ref="F26:G26"/>
    <mergeCell ref="P44:R44"/>
    <mergeCell ref="F30:G30"/>
    <mergeCell ref="F41:G41"/>
    <mergeCell ref="F42:G42"/>
    <mergeCell ref="F31:G31"/>
    <mergeCell ref="F33:G33"/>
    <mergeCell ref="F83:H83"/>
    <mergeCell ref="K82:L82"/>
    <mergeCell ref="K83:L83"/>
    <mergeCell ref="K84:L84"/>
    <mergeCell ref="K52:L52"/>
    <mergeCell ref="K53:L53"/>
    <mergeCell ref="K54:L54"/>
    <mergeCell ref="K55:L55"/>
    <mergeCell ref="J77:K77"/>
    <mergeCell ref="J78:K78"/>
    <mergeCell ref="L76:M76"/>
    <mergeCell ref="K59:L59"/>
    <mergeCell ref="K64:L64"/>
    <mergeCell ref="L75:M75"/>
    <mergeCell ref="L71:M73"/>
    <mergeCell ref="K46:L46"/>
    <mergeCell ref="K85:L85"/>
    <mergeCell ref="E60:G60"/>
    <mergeCell ref="E64:G64"/>
    <mergeCell ref="F84:H84"/>
    <mergeCell ref="E46:G46"/>
    <mergeCell ref="E47:G47"/>
    <mergeCell ref="E59:G59"/>
    <mergeCell ref="F85:H85"/>
    <mergeCell ref="L78:M78"/>
    <mergeCell ref="L77:M77"/>
  </mergeCells>
  <conditionalFormatting sqref="AT54:AU54">
    <cfRule type="expression" priority="34" dxfId="40" stopIfTrue="1">
      <formula>$AT$54+$AU$54&lt;&gt;$H$54</formula>
    </cfRule>
  </conditionalFormatting>
  <conditionalFormatting sqref="AT55:AU55">
    <cfRule type="expression" priority="33" dxfId="40" stopIfTrue="1">
      <formula>$AT$55+$AU$55&lt;&gt;$H$55</formula>
    </cfRule>
  </conditionalFormatting>
  <conditionalFormatting sqref="AT59:AU59">
    <cfRule type="expression" priority="32" dxfId="40" stopIfTrue="1">
      <formula>$AT$59+$AU$59&lt;&gt;$H$59</formula>
    </cfRule>
  </conditionalFormatting>
  <conditionalFormatting sqref="C53">
    <cfRule type="expression" priority="31" dxfId="41" stopIfTrue="1">
      <formula>$O$47=0</formula>
    </cfRule>
  </conditionalFormatting>
  <conditionalFormatting sqref="N22:R32 H22:K42 M33:R42">
    <cfRule type="expression" priority="30" dxfId="1" stopIfTrue="1">
      <formula>H22&lt;&gt;ROUND(H22,0)</formula>
    </cfRule>
  </conditionalFormatting>
  <conditionalFormatting sqref="H60">
    <cfRule type="expression" priority="28" dxfId="1">
      <formula>+$H$60&lt;&gt;ROUND($H$60,0)</formula>
    </cfRule>
    <cfRule type="expression" priority="29" dxfId="19" stopIfTrue="1">
      <formula>$F$61&lt;&gt;0</formula>
    </cfRule>
  </conditionalFormatting>
  <conditionalFormatting sqref="AT52:AU52">
    <cfRule type="expression" priority="27" dxfId="40" stopIfTrue="1">
      <formula>$AT$52+$AU$52&lt;&gt;$H$52</formula>
    </cfRule>
  </conditionalFormatting>
  <conditionalFormatting sqref="AT53:AU53">
    <cfRule type="expression" priority="26" dxfId="40" stopIfTrue="1">
      <formula>$AT$53+$AU$53&lt;&gt;$H$53</formula>
    </cfRule>
  </conditionalFormatting>
  <conditionalFormatting sqref="AT64:AU64">
    <cfRule type="expression" priority="25" dxfId="40" stopIfTrue="1">
      <formula>$AT$64+$AU$64&lt;&gt;$H$64</formula>
    </cfRule>
  </conditionalFormatting>
  <conditionalFormatting sqref="AT22:AU45">
    <cfRule type="expression" priority="35" dxfId="19" stopIfTrue="1">
      <formula>$AT22+$AU22&lt;&gt;$H22</formula>
    </cfRule>
  </conditionalFormatting>
  <conditionalFormatting sqref="J77:K78 K83 K85 M83 M85">
    <cfRule type="expression" priority="37" dxfId="42" stopIfTrue="1">
      <formula>$J$78&lt;$J$75</formula>
    </cfRule>
  </conditionalFormatting>
  <conditionalFormatting sqref="S22:U42">
    <cfRule type="expression" priority="18" dxfId="1" stopIfTrue="1">
      <formula>S22&lt;&gt;ROUND(S22,0)</formula>
    </cfRule>
  </conditionalFormatting>
  <conditionalFormatting sqref="S67:U89">
    <cfRule type="expression" priority="17" dxfId="43" stopIfTrue="1">
      <formula>$E$6="■"</formula>
    </cfRule>
  </conditionalFormatting>
  <conditionalFormatting sqref="V22:X42">
    <cfRule type="expression" priority="16" dxfId="1" stopIfTrue="1">
      <formula>V22&lt;&gt;ROUND(V22,0)</formula>
    </cfRule>
  </conditionalFormatting>
  <conditionalFormatting sqref="V67:X89">
    <cfRule type="expression" priority="15" dxfId="43" stopIfTrue="1">
      <formula>$E$6="■"</formula>
    </cfRule>
  </conditionalFormatting>
  <conditionalFormatting sqref="Y22:AA42">
    <cfRule type="expression" priority="14" dxfId="1" stopIfTrue="1">
      <formula>Y22&lt;&gt;ROUND(Y22,0)</formula>
    </cfRule>
  </conditionalFormatting>
  <conditionalFormatting sqref="D68:R89">
    <cfRule type="expression" priority="13" dxfId="43" stopIfTrue="1">
      <formula>$E$6="■"</formula>
    </cfRule>
  </conditionalFormatting>
  <conditionalFormatting sqref="AB22:AD42">
    <cfRule type="expression" priority="12" dxfId="1" stopIfTrue="1">
      <formula>AB22&lt;&gt;ROUND(AB22,0)</formula>
    </cfRule>
  </conditionalFormatting>
  <conditionalFormatting sqref="AB67:AD89">
    <cfRule type="expression" priority="11" dxfId="43" stopIfTrue="1">
      <formula>$E$6="■"</formula>
    </cfRule>
  </conditionalFormatting>
  <conditionalFormatting sqref="AE22:AG42">
    <cfRule type="expression" priority="10" dxfId="1" stopIfTrue="1">
      <formula>AE22&lt;&gt;ROUND(AE22,0)</formula>
    </cfRule>
  </conditionalFormatting>
  <conditionalFormatting sqref="AE67:AG89">
    <cfRule type="expression" priority="9" dxfId="43" stopIfTrue="1">
      <formula>$E$6="■"</formula>
    </cfRule>
  </conditionalFormatting>
  <conditionalFormatting sqref="AH22:AJ42">
    <cfRule type="expression" priority="8" dxfId="1" stopIfTrue="1">
      <formula>AH22&lt;&gt;ROUND(AH22,0)</formula>
    </cfRule>
  </conditionalFormatting>
  <conditionalFormatting sqref="AH67:AJ89">
    <cfRule type="expression" priority="7" dxfId="43" stopIfTrue="1">
      <formula>$E$6="■"</formula>
    </cfRule>
  </conditionalFormatting>
  <conditionalFormatting sqref="AK22:AM42">
    <cfRule type="expression" priority="6" dxfId="1" stopIfTrue="1">
      <formula>AK22&lt;&gt;ROUND(AK22,0)</formula>
    </cfRule>
  </conditionalFormatting>
  <conditionalFormatting sqref="AK67:AM89">
    <cfRule type="expression" priority="5" dxfId="43" stopIfTrue="1">
      <formula>$E$6="■"</formula>
    </cfRule>
  </conditionalFormatting>
  <conditionalFormatting sqref="AN22:AP42">
    <cfRule type="expression" priority="4" dxfId="1" stopIfTrue="1">
      <formula>AN22&lt;&gt;ROUND(AN22,0)</formula>
    </cfRule>
  </conditionalFormatting>
  <conditionalFormatting sqref="AN67:AP89">
    <cfRule type="expression" priority="3" dxfId="43" stopIfTrue="1">
      <formula>$E$6="■"</formula>
    </cfRule>
  </conditionalFormatting>
  <conditionalFormatting sqref="AQ22:AS42">
    <cfRule type="expression" priority="2" dxfId="1" stopIfTrue="1">
      <formula>AQ22&lt;&gt;ROUND(AQ22,0)</formula>
    </cfRule>
  </conditionalFormatting>
  <conditionalFormatting sqref="AQ67:AS89">
    <cfRule type="expression" priority="1" dxfId="43" stopIfTrue="1">
      <formula>$E$6="■"</formula>
    </cfRule>
  </conditionalFormatting>
  <dataValidations count="1">
    <dataValidation type="list" allowBlank="1" showInputMessage="1" showErrorMessage="1" sqref="E5:E6">
      <formula1>$D$93:$D$94</formula1>
    </dataValidation>
  </dataValidations>
  <printOptions horizontalCentered="1"/>
  <pageMargins left="0.11811023622047245" right="0.11811023622047245" top="0.2362204724409449" bottom="0.31496062992125984" header="0" footer="0"/>
  <pageSetup fitToHeight="1" fitToWidth="1" horizontalDpi="1200" verticalDpi="1200" orientation="portrait" paperSize="9" scale="42" r:id="rId3"/>
  <ignoredErrors>
    <ignoredError sqref="J73:J74 M74 M79:M80 N79:N80 F8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shigemori</cp:lastModifiedBy>
  <cp:lastPrinted>2021-03-22T04:04:15Z</cp:lastPrinted>
  <dcterms:created xsi:type="dcterms:W3CDTF">2021-02-24T05:20:35Z</dcterms:created>
  <dcterms:modified xsi:type="dcterms:W3CDTF">2021-04-14T04:06:54Z</dcterms:modified>
  <cp:category/>
  <cp:version/>
  <cp:contentType/>
  <cp:contentStatus/>
</cp:coreProperties>
</file>